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anka\AppData\Local\Microsoft\Windows\INetCache\Content.Outlook\0Z3L6CDE\"/>
    </mc:Choice>
  </mc:AlternateContent>
  <bookViews>
    <workbookView xWindow="30612" yWindow="-108" windowWidth="30936" windowHeight="16896" tabRatio="940" activeTab="2"/>
  </bookViews>
  <sheets>
    <sheet name="6.2. Ukupno za vozila i plovila" sheetId="18" r:id="rId1"/>
    <sheet name="6.2.1. Vozila-osiguranje od AO " sheetId="11" r:id="rId2"/>
    <sheet name="6.2.2. Vozila-Kasko osiguranje" sheetId="12" r:id="rId3"/>
    <sheet name="6.2.3. Plovila-obvezno osigur." sheetId="9" r:id="rId4"/>
    <sheet name="6.2.4. Plovila-Kasko osiguranje" sheetId="1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2" l="1"/>
  <c r="P18" i="12" l="1"/>
  <c r="P20" i="12"/>
  <c r="P16" i="12"/>
  <c r="P15" i="12"/>
  <c r="P14" i="12"/>
  <c r="P13" i="12"/>
  <c r="P12" i="12"/>
  <c r="P26" i="12"/>
  <c r="P25" i="12"/>
</calcChain>
</file>

<file path=xl/sharedStrings.xml><?xml version="1.0" encoding="utf-8"?>
<sst xmlns="http://schemas.openxmlformats.org/spreadsheetml/2006/main" count="777" uniqueCount="336">
  <si>
    <t>Popis vozila u JVP Grada Osijeka</t>
  </si>
  <si>
    <t>Namjena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</si>
  <si>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</si>
  <si>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</si>
  <si>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</si>
  <si>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</si>
  <si>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</si>
  <si>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</si>
  <si>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</si>
  <si>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</si>
  <si>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</si>
  <si>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</si>
  <si>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</si>
  <si>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Oznaka</t>
  </si>
  <si>
    <t>Reg. oznaka</t>
  </si>
  <si>
    <t>NV 1</t>
  </si>
  <si>
    <t>Marka vozila</t>
  </si>
  <si>
    <t>Mercedes</t>
  </si>
  <si>
    <t>Tip vozila</t>
  </si>
  <si>
    <t>TAM</t>
  </si>
  <si>
    <t>2005.</t>
  </si>
  <si>
    <t>God. proiz.</t>
  </si>
  <si>
    <t>1987.</t>
  </si>
  <si>
    <t>Vlasnik</t>
  </si>
  <si>
    <t>2015.</t>
  </si>
  <si>
    <t>1989.</t>
  </si>
  <si>
    <t>AC 2</t>
  </si>
  <si>
    <t>2009.</t>
  </si>
  <si>
    <t>2004.</t>
  </si>
  <si>
    <t>2008.</t>
  </si>
  <si>
    <t>ST Tehničko</t>
  </si>
  <si>
    <t>2007.</t>
  </si>
  <si>
    <t>Kemijsko</t>
  </si>
  <si>
    <t>ALJ 32</t>
  </si>
  <si>
    <t>ALJ 53</t>
  </si>
  <si>
    <t>ZG PL 42</t>
  </si>
  <si>
    <t>Jumper</t>
  </si>
  <si>
    <t>Citroen</t>
  </si>
  <si>
    <t>Volkswagen</t>
  </si>
  <si>
    <t>Mazda</t>
  </si>
  <si>
    <t>2002.</t>
  </si>
  <si>
    <t>2021.</t>
  </si>
  <si>
    <t>21.</t>
  </si>
  <si>
    <t>2006.</t>
  </si>
  <si>
    <t>Banka zraka</t>
  </si>
  <si>
    <t>Prijevoz čamca</t>
  </si>
  <si>
    <t>Čamac</t>
  </si>
  <si>
    <t>HR 81 SK</t>
  </si>
  <si>
    <t>Staro tehničko</t>
  </si>
  <si>
    <t>R. br.</t>
  </si>
  <si>
    <t>Pumpa</t>
  </si>
  <si>
    <t>Akcidenti</t>
  </si>
  <si>
    <t>Šumar</t>
  </si>
  <si>
    <t>Min. go.i od. ra.</t>
  </si>
  <si>
    <t>Broj šasije</t>
  </si>
  <si>
    <t>ACTROS C-132550, 2636 6X4</t>
  </si>
  <si>
    <t>Grad Osijek</t>
  </si>
  <si>
    <t>WDB9301451K898133</t>
  </si>
  <si>
    <t>Radno vozilo</t>
  </si>
  <si>
    <t>Oblik karoserije</t>
  </si>
  <si>
    <t>Zatvoreni</t>
  </si>
  <si>
    <t>190 T, 7000/700</t>
  </si>
  <si>
    <t>Cisterna</t>
  </si>
  <si>
    <t>Otvoreni</t>
  </si>
  <si>
    <t>LT 35 2,5 TDI</t>
  </si>
  <si>
    <t>WV1ZZZ2DZXH029874</t>
  </si>
  <si>
    <t>JVP Grada Osijeka</t>
  </si>
  <si>
    <t>P-101479, 500 B-1200</t>
  </si>
  <si>
    <t>Metalis</t>
  </si>
  <si>
    <t>P - otvorena</t>
  </si>
  <si>
    <t>C1014796046</t>
  </si>
  <si>
    <t>Gliser, Grego 450</t>
  </si>
  <si>
    <t>Motor</t>
  </si>
  <si>
    <t>Mercury</t>
  </si>
  <si>
    <t>Vanbrodski</t>
  </si>
  <si>
    <t>OP 443809</t>
  </si>
  <si>
    <t>WDB9763741L057874</t>
  </si>
  <si>
    <t>ATEGO C-152553, 1528 AF</t>
  </si>
  <si>
    <t>VF7ZBPMPB17381418</t>
  </si>
  <si>
    <t>190 T15, B</t>
  </si>
  <si>
    <t>WDB4052201V204508</t>
  </si>
  <si>
    <t>UNIMOG C-132578, U 500</t>
  </si>
  <si>
    <t>MUP RH</t>
  </si>
  <si>
    <t>WDB9763641L431881</t>
  </si>
  <si>
    <t>AXOR C-2404031828</t>
  </si>
  <si>
    <t>WDB9525631L268674</t>
  </si>
  <si>
    <t>WDB9525631L432315</t>
  </si>
  <si>
    <t>AXOR C-253200, 1828 AK 4X4</t>
  </si>
  <si>
    <t>Saris</t>
  </si>
  <si>
    <t>2017.</t>
  </si>
  <si>
    <t>XLGC2CACPA0643955</t>
  </si>
  <si>
    <t>CP-Radno vozilo</t>
  </si>
  <si>
    <t>C2700, C-433245</t>
  </si>
  <si>
    <t>B 2500, C-94344, 2,5 TD 4 WD</t>
  </si>
  <si>
    <t>JMZUN8F420W198163</t>
  </si>
  <si>
    <t>WDB9763631L226476</t>
  </si>
  <si>
    <t>ATEGO C-216290, 1328 AF 4X4</t>
  </si>
  <si>
    <t>ATEGO C-253190, 1328 AF 4X4</t>
  </si>
  <si>
    <t>ACTROS C-163106, 3341 4X4</t>
  </si>
  <si>
    <t>WDB9301631L081180</t>
  </si>
  <si>
    <t>Jumper, 2.8 HDI</t>
  </si>
  <si>
    <t>C 5</t>
  </si>
  <si>
    <t>VR7ACYHZRLL065973</t>
  </si>
  <si>
    <t>C 5 aircross, 1.5 DCI</t>
  </si>
  <si>
    <t>Servis Vw</t>
  </si>
  <si>
    <t>190 T15, BK 4X4</t>
  </si>
  <si>
    <t>HR MCVS1908I515</t>
  </si>
  <si>
    <t>Motorni čamac</t>
  </si>
  <si>
    <t>Yamaha</t>
  </si>
  <si>
    <t>Vanbrodski otto motor (benzin)</t>
  </si>
  <si>
    <t>6BT S 1010772</t>
  </si>
  <si>
    <t>CP-Zatvorena</t>
  </si>
  <si>
    <t>V39TP25006BGB7095</t>
  </si>
  <si>
    <t>TP, C-151196, 2500</t>
  </si>
  <si>
    <t>DB075P</t>
  </si>
  <si>
    <t>Bertinovec</t>
  </si>
  <si>
    <t>V39DB1E1BF1EB7006</t>
  </si>
  <si>
    <t>RH 447-OK</t>
  </si>
  <si>
    <t>Prikolica</t>
  </si>
  <si>
    <t>DATUM ISTEKA</t>
  </si>
  <si>
    <t>OBVEZNO OSIGURANJE ODGOVORNOSTI VLASNIKA PLOVILA</t>
  </si>
  <si>
    <t>NNV ZA TRUP I ZA  MOTOR</t>
  </si>
  <si>
    <t>UKUPNA PREMIJA OSIGURANJA</t>
  </si>
  <si>
    <t xml:space="preserve">UKUPNA PREMIJA OSIGURANJA </t>
  </si>
  <si>
    <t xml:space="preserve">BROJ REG. MJESTA </t>
  </si>
  <si>
    <t>SNAGA MOTORA</t>
  </si>
  <si>
    <t>Osobno vozilo</t>
  </si>
  <si>
    <t>OSOBNO</t>
  </si>
  <si>
    <t>Posebne namjene</t>
  </si>
  <si>
    <t>Vatrog. potrebe</t>
  </si>
  <si>
    <t>Snaga  motora</t>
  </si>
  <si>
    <t>NDM</t>
  </si>
  <si>
    <t>Reg. broj mjesta</t>
  </si>
  <si>
    <t>Vrsta vozila</t>
  </si>
  <si>
    <t>TERETNO</t>
  </si>
  <si>
    <t>PRIKLJUČNO</t>
  </si>
  <si>
    <t>UKUPNA PREMIJA</t>
  </si>
  <si>
    <t>Kombin.</t>
  </si>
  <si>
    <t>Nosivost KG</t>
  </si>
  <si>
    <t>OSIGURANJE OD AUTOMOBILSKE ODGOVORNOSTI</t>
  </si>
  <si>
    <t>KASKO OSIGURANJE PLOVILA</t>
  </si>
  <si>
    <t>KASKO OSIGURANJE VOZILA</t>
  </si>
  <si>
    <t>PREMIJA LOM STROJA</t>
  </si>
  <si>
    <t xml:space="preserve">UKUPNA OSNOVNA PREMIJA </t>
  </si>
  <si>
    <t>UKUPNA PREMIJA S LOMOM STROJA</t>
  </si>
  <si>
    <t>X</t>
  </si>
  <si>
    <t>PRIKLJ.</t>
  </si>
  <si>
    <t>NDM/nosivost</t>
  </si>
  <si>
    <t>OSOBNO (KOMBI)</t>
  </si>
  <si>
    <t>SIOP TP</t>
  </si>
  <si>
    <t>-</t>
  </si>
  <si>
    <t>2030/ 490</t>
  </si>
  <si>
    <t>13000/      -</t>
  </si>
  <si>
    <t>14000/      -</t>
  </si>
  <si>
    <t>TERETNO (KOMBI)</t>
  </si>
  <si>
    <t>24500/      -</t>
  </si>
  <si>
    <t>17000/      -</t>
  </si>
  <si>
    <t>2700/   390</t>
  </si>
  <si>
    <t>750/480</t>
  </si>
  <si>
    <t>2.</t>
  </si>
  <si>
    <t>1.</t>
  </si>
  <si>
    <t>4.</t>
  </si>
  <si>
    <t>3.</t>
  </si>
  <si>
    <t>Vozila - osiguranje od AO</t>
  </si>
  <si>
    <t>Plovila - obvezno osiguranje</t>
  </si>
  <si>
    <t>NNV VOZILA S OPREMOM</t>
  </si>
  <si>
    <t>NAPOMENA UZ KASKO OSIGURANJE:</t>
  </si>
  <si>
    <t>2. STAVKE OZNAČENE ZNAKOM "X" I OBOJENE ŽUTOM BOJOM NISU PREDMET KASKO OSIGURANJA/DODATNOG RIZIKA LOMA STROJA"</t>
  </si>
  <si>
    <t xml:space="preserve">1. NNV KAO OSNOVICA ZA OBRAČUN PREMIJE ISKAZANA JE S PDVom, KOD OBRAČUNA KASKO PREMIJE OSNOVICU UMANJITI ZA PDV.
OD NAVEDENOG IZUZIMA SE STAVKA 02. OSOBNO VOZILO, OSNOVICU ZA OBRAČUN PREMIJE UMANJITI ZA 50% PDVa.“
Ukoliko se odlučite za ovu varijantu za NNV u tablicu pod stavku 2. treba upisati 219.799,91 kn
</t>
  </si>
  <si>
    <t>22.</t>
  </si>
  <si>
    <t>23.</t>
  </si>
  <si>
    <t>Vozila - Kasko osiguranje</t>
  </si>
  <si>
    <t>Plovila - Kasko osiguranje</t>
  </si>
  <si>
    <t>(vlastoručni potpis ovlaštene osobe)</t>
  </si>
  <si>
    <t>(čitko ime i prezime ovlaštene osobe)</t>
  </si>
  <si>
    <t>(mjesto i datum)</t>
  </si>
  <si>
    <t>M.P.</t>
  </si>
  <si>
    <t>GOSPODARSKI SUBJEKT</t>
  </si>
  <si>
    <t>SVEUKUPNO s PDV-om:</t>
  </si>
  <si>
    <t>PDV:</t>
  </si>
  <si>
    <t>UKUPNO bez PDV-a:</t>
  </si>
  <si>
    <t>h = f x g</t>
  </si>
  <si>
    <t>g</t>
  </si>
  <si>
    <t>f = d - e</t>
  </si>
  <si>
    <t>e</t>
  </si>
  <si>
    <t>d</t>
  </si>
  <si>
    <t>c</t>
  </si>
  <si>
    <t>b</t>
  </si>
  <si>
    <t>a</t>
  </si>
  <si>
    <t>UKUPNA CIJENA bez PDV-a</t>
  </si>
  <si>
    <t>KOLIČINA</t>
  </si>
  <si>
    <t>CIJENA UMANJENA ZA RABAT bez PDV-a</t>
  </si>
  <si>
    <t>RABAT</t>
  </si>
  <si>
    <t>CIJENA bez PDV-a</t>
  </si>
  <si>
    <t>JEDINICA MJERE</t>
  </si>
  <si>
    <t>TEKSTUALNI OPIS STAVKE I TRAŽENE SPECIFIKACIJE</t>
  </si>
  <si>
    <t>Red. broj</t>
  </si>
  <si>
    <t>TROŠKOVNIK</t>
  </si>
  <si>
    <t>.04579316822</t>
  </si>
  <si>
    <t>OIB:</t>
  </si>
  <si>
    <r>
      <t xml:space="preserve">Sjedište: </t>
    </r>
    <r>
      <rPr>
        <sz val="12"/>
        <color theme="1"/>
        <rFont val="Arial"/>
        <family val="2"/>
        <charset val="238"/>
      </rPr>
      <t>IVANA GORANA KOVAČIĆA 2, 31000 OSIJEK</t>
    </r>
  </si>
  <si>
    <r>
      <t xml:space="preserve">Naručitelj: </t>
    </r>
    <r>
      <rPr>
        <sz val="12"/>
        <color theme="1"/>
        <rFont val="Arial"/>
        <family val="2"/>
        <charset val="238"/>
      </rPr>
      <t>JAVNA VATROGASNA POSTROJBA GRADA OSIJEKA</t>
    </r>
  </si>
  <si>
    <t>S TRAŽENIM TEHNIČKIM SPECIFIKACIJAMA - NAZIV PREDMETA NABAVE: OBVEZNO I KASKO OSIGURANJE VOZILA, PLOVILA I RADNIH STROJEVA</t>
  </si>
  <si>
    <t>Popis plovila u JVP Grada Osijeka</t>
  </si>
  <si>
    <t>OS 406 PV</t>
  </si>
  <si>
    <t>1995.</t>
  </si>
  <si>
    <t>Akcidenti 2</t>
  </si>
  <si>
    <t>OS 593 PI</t>
  </si>
  <si>
    <t>OSOBNO (PICK UP)</t>
  </si>
  <si>
    <t>CITAN 111 CDI</t>
  </si>
  <si>
    <t>2018.</t>
  </si>
  <si>
    <t>WDF4156051U251524</t>
  </si>
  <si>
    <t>WDB6790231K080475</t>
  </si>
  <si>
    <t>Citan</t>
  </si>
  <si>
    <t>5.</t>
  </si>
  <si>
    <t>6.</t>
  </si>
  <si>
    <t>7.</t>
  </si>
  <si>
    <t>8.</t>
  </si>
  <si>
    <t>9.</t>
  </si>
  <si>
    <t>BM 193 CU</t>
  </si>
  <si>
    <t>DVD K. Vinogradi</t>
  </si>
  <si>
    <t>Kamiončić Iveco</t>
  </si>
  <si>
    <t>Iveco</t>
  </si>
  <si>
    <t>Daily, 29L12</t>
  </si>
  <si>
    <t>ZCFC298000D266051</t>
  </si>
  <si>
    <t>ZG 6437 FP</t>
  </si>
  <si>
    <t>MAN</t>
  </si>
  <si>
    <t>TGM C-315460 15.250 4X2 BB</t>
  </si>
  <si>
    <t>WMAN08ZZ1GY334610</t>
  </si>
  <si>
    <t>AC 1</t>
  </si>
  <si>
    <t>24.</t>
  </si>
  <si>
    <t>Suzuki</t>
  </si>
  <si>
    <t>S-CROSS 1.4 PREMIUM 2WD HYBRID</t>
  </si>
  <si>
    <t>2023.</t>
  </si>
  <si>
    <t>TSMJYAD2S00B45756</t>
  </si>
  <si>
    <t>S-Cross</t>
  </si>
  <si>
    <t>2200/   588</t>
  </si>
  <si>
    <t>Oprema</t>
  </si>
  <si>
    <t>UKUPNA NNV</t>
  </si>
  <si>
    <t>OS 626 RA</t>
  </si>
  <si>
    <t>OS 761 OL</t>
  </si>
  <si>
    <t>OS 518 HG</t>
  </si>
  <si>
    <t>OS 360 FA</t>
  </si>
  <si>
    <t>OS 361 G</t>
  </si>
  <si>
    <t>OS 831 OD</t>
  </si>
  <si>
    <t>OS 589 FV</t>
  </si>
  <si>
    <t>OS 154 EG</t>
  </si>
  <si>
    <t>OS 816 HC</t>
  </si>
  <si>
    <t>ZG 6287 FP</t>
  </si>
  <si>
    <t>ZG 6240 FD</t>
  </si>
  <si>
    <t>OS 709 EJ</t>
  </si>
  <si>
    <t>OS 759 IR</t>
  </si>
  <si>
    <t>OS 517 IB</t>
  </si>
  <si>
    <t>ZG 4777 EG</t>
  </si>
  <si>
    <t>ZG 2557 EH</t>
  </si>
  <si>
    <t>ZG 3869 GA</t>
  </si>
  <si>
    <t>OS 819 HC</t>
  </si>
  <si>
    <t>OS 497 AL</t>
  </si>
  <si>
    <t>1685/  392</t>
  </si>
  <si>
    <t>3. POLICA KASKO OSIGURANJA ZA PRIKLJUČNO VOZILO (PUMPA) REG. OZNAKA: OS 3869 GA, TREBA OSIGURATI SAMO RIZIK PROMETNE NEZGODE</t>
  </si>
  <si>
    <t>2026. 03. 11.</t>
  </si>
  <si>
    <t>2026. 03. 24.</t>
  </si>
  <si>
    <t>U PREMIJU UKLJUČITI OSIGURANJE VOZAČA I PUTNIKA OD NESRETNOG SLUČAJA, OSIG. SVOTE 5.308,91 EUR SMRT/10.617,82 EUR TRAJNI INVALIDITET</t>
  </si>
  <si>
    <t>2025. 04. 22.</t>
  </si>
  <si>
    <t>2025. 04. 27.</t>
  </si>
  <si>
    <t>2025. 05. 12.</t>
  </si>
  <si>
    <t>2025. 06. 13.</t>
  </si>
  <si>
    <t>2025. 07. 05.</t>
  </si>
  <si>
    <t>2025. 07. 19.</t>
  </si>
  <si>
    <t>2025. 08. 22.</t>
  </si>
  <si>
    <t>2025. 09. 30.</t>
  </si>
  <si>
    <t>2025. 10. 15.</t>
  </si>
  <si>
    <t>2025. 10. 20.</t>
  </si>
  <si>
    <t>2025. 11. 05.</t>
  </si>
  <si>
    <t>2025. 11. 08.</t>
  </si>
  <si>
    <t>2025. 11. 10.</t>
  </si>
  <si>
    <t>2025. 11. 17.</t>
  </si>
  <si>
    <t>2025. 11. 18.</t>
  </si>
  <si>
    <t>2025. 11. 29.</t>
  </si>
  <si>
    <t>2025. 12. 07.</t>
  </si>
  <si>
    <t>2026. 01. 02.</t>
  </si>
  <si>
    <t>2026. 01. 26.</t>
  </si>
  <si>
    <t>2026. 02. 14.</t>
  </si>
  <si>
    <t xml:space="preserve">U PREMIJU UKLJUČITI OSIGURANJE PRIJEVOZA KOPNOM I DOBROVOLJNU ODGOVORNOST </t>
  </si>
  <si>
    <t>2025. 08. 04.</t>
  </si>
  <si>
    <t>2025. 11. 06.</t>
  </si>
  <si>
    <t>2026. 03. 14.</t>
  </si>
  <si>
    <t>2026. 03. 22.</t>
  </si>
  <si>
    <t>2025. 05. 23.</t>
  </si>
  <si>
    <t>2025. 07. 26.</t>
  </si>
  <si>
    <t>2025. 09. 20.</t>
  </si>
  <si>
    <t xml:space="preserve">RENAULT TRAFIC </t>
  </si>
  <si>
    <t xml:space="preserve">PASSENGER, GRAND INTENS </t>
  </si>
  <si>
    <r>
      <t> </t>
    </r>
    <r>
      <rPr>
        <sz val="9"/>
        <color theme="1"/>
        <rFont val="Calibri"/>
        <family val="2"/>
        <charset val="238"/>
      </rPr>
      <t>3070</t>
    </r>
  </si>
  <si>
    <t>VF1JL000871740040</t>
  </si>
  <si>
    <t>DCI 150</t>
  </si>
  <si>
    <t>2026. 03. 18.</t>
  </si>
  <si>
    <t>RENAULT TRAFIC</t>
  </si>
  <si>
    <t>PASSENGER, GRAND INTENS</t>
  </si>
  <si>
    <t>Temared</t>
  </si>
  <si>
    <t>Tip 9, PRO 261212 ALU</t>
  </si>
  <si>
    <t>2024.</t>
  </si>
  <si>
    <t>SWH9S62200B449591</t>
  </si>
  <si>
    <t>Otvoreno s ceradom</t>
  </si>
  <si>
    <t>2025. 12. 17.</t>
  </si>
  <si>
    <t>FORD</t>
  </si>
  <si>
    <t>RANGER CAB XLT 4WD 2.0 TDCI</t>
  </si>
  <si>
    <t>6FPPXXMJ2PRC06974</t>
  </si>
  <si>
    <t>Terensko vozilo</t>
  </si>
  <si>
    <t>2025. 12. 06.</t>
  </si>
  <si>
    <t>3230/999</t>
  </si>
  <si>
    <t>RFBZ51632RK800112</t>
  </si>
  <si>
    <t>Traktor</t>
  </si>
  <si>
    <t>Kymco</t>
  </si>
  <si>
    <t>MXU 700I EPS ABS T3B</t>
  </si>
  <si>
    <t>28,88/695 cm3</t>
  </si>
  <si>
    <t>2025. 12. 20.</t>
  </si>
  <si>
    <t xml:space="preserve">OS </t>
  </si>
  <si>
    <t>OS 193 RO</t>
  </si>
  <si>
    <t>OS 811 RJ</t>
  </si>
  <si>
    <t>OS 339 RN</t>
  </si>
  <si>
    <t>OS 139 RC</t>
  </si>
  <si>
    <t>2026. 03. 10.</t>
  </si>
  <si>
    <t>25.</t>
  </si>
  <si>
    <t>26.</t>
  </si>
  <si>
    <t>27.</t>
  </si>
  <si>
    <t>28.</t>
  </si>
  <si>
    <t>10300/                  -</t>
  </si>
  <si>
    <t>10400/               -</t>
  </si>
  <si>
    <t>13300/                    -</t>
  </si>
  <si>
    <t>577/                   -</t>
  </si>
  <si>
    <t>31500/                  -</t>
  </si>
  <si>
    <t>18000/                   -</t>
  </si>
  <si>
    <t xml:space="preserve">                                                                                                                                   OPCIONALNO 6.636,14 EUR SMRT/13.272,28 EUR TRAJNI INVALIDITET</t>
  </si>
  <si>
    <t>U PREMIJU UKLJUČITI OSIG. OD NESRETNOG SLUČAJA, ZA VODITELJA I POSADU, OSIG. SVOTE 5.308,91 EUR SMRT/10.617,82 EUR TR. INVAL.</t>
  </si>
  <si>
    <t xml:space="preserve">                                                                                                 OPCIONALNO 6.636,14 EUR SMRT/13.272,28 EUR TR. INVAL.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</si>
</sst>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yponineSans Lt"/>
      <family val="3"/>
    </font>
    <font>
      <b/>
      <sz val="12"/>
      <color theme="1"/>
      <name val="TyponineSans Lt"/>
      <family val="3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3" fontId="8" fillId="0" borderId="21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6" fillId="0" borderId="0" xfId="3" applyFont="1"/>
    <xf numFmtId="0" fontId="21" fillId="0" borderId="0" xfId="3" applyFont="1" applyAlignment="1">
      <alignment horizontal="center"/>
    </xf>
    <xf numFmtId="0" fontId="17" fillId="0" borderId="0" xfId="3" applyFont="1" applyAlignment="1">
      <alignment vertical="center" wrapText="1"/>
    </xf>
    <xf numFmtId="0" fontId="21" fillId="0" borderId="0" xfId="3" applyFont="1"/>
    <xf numFmtId="0" fontId="21" fillId="0" borderId="1" xfId="3" applyFont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0" fontId="18" fillId="0" borderId="0" xfId="3" applyFont="1" applyAlignment="1">
      <alignment vertical="center" wrapText="1"/>
    </xf>
    <xf numFmtId="0" fontId="21" fillId="0" borderId="0" xfId="3" applyFont="1" applyAlignment="1">
      <alignment vertical="center" wrapText="1"/>
    </xf>
    <xf numFmtId="3" fontId="21" fillId="0" borderId="1" xfId="3" applyNumberFormat="1" applyFont="1" applyBorder="1" applyAlignment="1">
      <alignment horizontal="center" vertical="center" wrapText="1"/>
    </xf>
    <xf numFmtId="4" fontId="21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vertical="center" wrapText="1"/>
    </xf>
    <xf numFmtId="0" fontId="22" fillId="0" borderId="1" xfId="3" applyFont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9" fillId="0" borderId="0" xfId="3" applyFont="1" applyAlignment="1">
      <alignment horizontal="left" wrapText="1"/>
    </xf>
    <xf numFmtId="0" fontId="18" fillId="0" borderId="0" xfId="3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14" fontId="13" fillId="0" borderId="43" xfId="0" applyNumberFormat="1" applyFont="1" applyBorder="1" applyAlignment="1">
      <alignment horizontal="center" vertical="center" wrapText="1"/>
    </xf>
    <xf numFmtId="14" fontId="13" fillId="0" borderId="44" xfId="0" applyNumberFormat="1" applyFont="1" applyBorder="1" applyAlignment="1">
      <alignment horizontal="center" vertical="center" wrapText="1"/>
    </xf>
    <xf numFmtId="14" fontId="13" fillId="0" borderId="42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3" fontId="10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43" fontId="8" fillId="0" borderId="24" xfId="0" applyNumberFormat="1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3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8" fillId="0" borderId="31" xfId="3" applyFont="1" applyBorder="1" applyAlignment="1">
      <alignment horizontal="center" vertical="center" wrapText="1"/>
    </xf>
    <xf numFmtId="0" fontId="18" fillId="0" borderId="30" xfId="3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1" fillId="0" borderId="26" xfId="3" applyFont="1" applyBorder="1" applyAlignment="1">
      <alignment horizontal="center"/>
    </xf>
    <xf numFmtId="0" fontId="19" fillId="0" borderId="0" xfId="3" applyFont="1" applyAlignment="1">
      <alignment horizontal="left" vertical="center" wrapText="1"/>
    </xf>
    <xf numFmtId="0" fontId="19" fillId="0" borderId="28" xfId="3" applyFont="1" applyBorder="1" applyAlignment="1">
      <alignment horizontal="left" vertical="center" wrapText="1"/>
    </xf>
    <xf numFmtId="0" fontId="19" fillId="0" borderId="27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27" xfId="3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4">
    <cellStyle name="Normal" xfId="0" builtinId="0"/>
    <cellStyle name="Normalno 2" xfId="1"/>
    <cellStyle name="Normalno 2 2" xfId="3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1</xdr:row>
      <xdr:rowOff>0</xdr:rowOff>
    </xdr:from>
    <xdr:to>
      <xdr:col>8</xdr:col>
      <xdr:colOff>53340</xdr:colOff>
      <xdr:row>6</xdr:row>
      <xdr:rowOff>45720</xdr:rowOff>
    </xdr:to>
    <xdr:pic>
      <xdr:nvPicPr>
        <xdr:cNvPr id="2" name="Slika 5">
          <a:extLst>
            <a:ext uri="{FF2B5EF4-FFF2-40B4-BE49-F238E27FC236}">
              <a16:creationId xmlns:a16="http://schemas.microsoft.com/office/drawing/2014/main" id="{E361F48F-7FFE-4DF2-B4FE-ED61EA04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182880"/>
          <a:ext cx="35356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17</xdr:col>
      <xdr:colOff>525780</xdr:colOff>
      <xdr:row>5</xdr:row>
      <xdr:rowOff>190500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5BF18BC6-C634-25F4-C0A0-3AC91193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76200"/>
          <a:ext cx="917448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18</xdr:col>
      <xdr:colOff>274320</xdr:colOff>
      <xdr:row>5</xdr:row>
      <xdr:rowOff>190500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539B51CC-44D8-477D-AD72-DDDCDBEC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76200"/>
          <a:ext cx="84201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14</xdr:col>
      <xdr:colOff>548640</xdr:colOff>
      <xdr:row>5</xdr:row>
      <xdr:rowOff>190500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54631429-4129-410F-AA3E-331D96F2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6200"/>
          <a:ext cx="83210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13</xdr:col>
      <xdr:colOff>403860</xdr:colOff>
      <xdr:row>5</xdr:row>
      <xdr:rowOff>190500</xdr:rowOff>
    </xdr:to>
    <xdr:pic>
      <xdr:nvPicPr>
        <xdr:cNvPr id="3" name="Slika 5">
          <a:extLst>
            <a:ext uri="{FF2B5EF4-FFF2-40B4-BE49-F238E27FC236}">
              <a16:creationId xmlns:a16="http://schemas.microsoft.com/office/drawing/2014/main" id="{9C52ED38-99A9-4394-A9F7-C1FCA3C0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76200"/>
          <a:ext cx="791718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9" zoomScaleNormal="100" workbookViewId="0">
      <selection activeCell="G10" sqref="G10"/>
    </sheetView>
  </sheetViews>
  <sheetFormatPr defaultColWidth="9.109375" defaultRowHeight="14.4"/>
  <cols>
    <col min="1" max="1" width="0.77734375" style="50" customWidth="1"/>
    <col min="2" max="2" width="6.109375" style="50" customWidth="1"/>
    <col min="3" max="3" width="32.44140625" style="50" customWidth="1"/>
    <col min="4" max="4" width="15.77734375" style="50" customWidth="1"/>
    <col min="5" max="5" width="17.77734375" style="50" customWidth="1"/>
    <col min="6" max="8" width="16.77734375" style="50" customWidth="1"/>
    <col min="9" max="9" width="18.77734375" style="50" customWidth="1"/>
    <col min="10" max="10" width="0.77734375" style="50" customWidth="1"/>
    <col min="11" max="16384" width="9.109375" style="50"/>
  </cols>
  <sheetData>
    <row r="1" spans="2:9" ht="7.8" customHeight="1"/>
    <row r="7" spans="2:9" ht="7.8" customHeight="1">
      <c r="B7" s="63"/>
    </row>
    <row r="8" spans="2:9" ht="16.2" customHeight="1">
      <c r="B8" s="130" t="s">
        <v>197</v>
      </c>
      <c r="C8" s="130"/>
      <c r="D8" s="130"/>
      <c r="E8" s="130"/>
      <c r="F8" s="130"/>
      <c r="G8" s="130"/>
      <c r="H8" s="130"/>
      <c r="I8" s="130"/>
    </row>
    <row r="9" spans="2:9" ht="7.8" customHeight="1">
      <c r="B9" s="63"/>
    </row>
    <row r="10" spans="2:9" ht="15.6">
      <c r="B10" s="65" t="s">
        <v>201</v>
      </c>
    </row>
    <row r="11" spans="2:9" ht="15.6">
      <c r="B11" s="65" t="s">
        <v>200</v>
      </c>
    </row>
    <row r="12" spans="2:9" ht="15.6">
      <c r="B12" s="65" t="s">
        <v>199</v>
      </c>
      <c r="C12" s="64" t="s">
        <v>198</v>
      </c>
    </row>
    <row r="13" spans="2:9" ht="7.8" customHeight="1">
      <c r="B13" s="63"/>
    </row>
    <row r="14" spans="2:9" ht="15" customHeight="1">
      <c r="B14" s="63"/>
      <c r="C14" s="131" t="s">
        <v>197</v>
      </c>
      <c r="D14" s="131"/>
      <c r="E14" s="131"/>
      <c r="F14" s="131"/>
      <c r="G14" s="131"/>
      <c r="H14" s="131"/>
    </row>
    <row r="15" spans="2:9" ht="15" customHeight="1">
      <c r="B15" s="136" t="s">
        <v>202</v>
      </c>
      <c r="C15" s="136"/>
      <c r="D15" s="136"/>
      <c r="E15" s="136"/>
      <c r="F15" s="136"/>
      <c r="G15" s="136"/>
      <c r="H15" s="136"/>
      <c r="I15" s="136"/>
    </row>
    <row r="16" spans="2:9" ht="7.8" customHeight="1">
      <c r="B16" s="132"/>
      <c r="C16" s="133"/>
      <c r="D16" s="133"/>
      <c r="E16" s="133"/>
      <c r="F16" s="134"/>
      <c r="G16" s="134"/>
      <c r="H16" s="134"/>
      <c r="I16" s="134"/>
    </row>
    <row r="17" spans="2:9" s="53" customFormat="1" ht="52.8">
      <c r="B17" s="62" t="s">
        <v>196</v>
      </c>
      <c r="C17" s="62" t="s">
        <v>195</v>
      </c>
      <c r="D17" s="62" t="s">
        <v>194</v>
      </c>
      <c r="E17" s="62" t="s">
        <v>193</v>
      </c>
      <c r="F17" s="62" t="s">
        <v>192</v>
      </c>
      <c r="G17" s="62" t="s">
        <v>191</v>
      </c>
      <c r="H17" s="62" t="s">
        <v>190</v>
      </c>
      <c r="I17" s="62" t="s">
        <v>189</v>
      </c>
    </row>
    <row r="18" spans="2:9" s="53" customFormat="1" ht="13.2">
      <c r="B18" s="62" t="s">
        <v>188</v>
      </c>
      <c r="C18" s="62" t="s">
        <v>187</v>
      </c>
      <c r="D18" s="62" t="s">
        <v>186</v>
      </c>
      <c r="E18" s="62" t="s">
        <v>185</v>
      </c>
      <c r="F18" s="62" t="s">
        <v>184</v>
      </c>
      <c r="G18" s="62" t="s">
        <v>183</v>
      </c>
      <c r="H18" s="62" t="s">
        <v>182</v>
      </c>
      <c r="I18" s="62" t="s">
        <v>181</v>
      </c>
    </row>
    <row r="19" spans="2:9" s="53" customFormat="1" ht="15" customHeight="1">
      <c r="B19" s="62" t="s">
        <v>160</v>
      </c>
      <c r="C19" s="61" t="s">
        <v>163</v>
      </c>
      <c r="D19" s="60"/>
      <c r="E19" s="54"/>
      <c r="F19" s="54"/>
      <c r="G19" s="54"/>
      <c r="H19" s="59"/>
      <c r="I19" s="54"/>
    </row>
    <row r="20" spans="2:9" s="53" customFormat="1" ht="15" customHeight="1">
      <c r="B20" s="62" t="s">
        <v>159</v>
      </c>
      <c r="C20" s="61" t="s">
        <v>171</v>
      </c>
      <c r="D20" s="60"/>
      <c r="E20" s="54"/>
      <c r="F20" s="54"/>
      <c r="G20" s="54"/>
      <c r="H20" s="59"/>
      <c r="I20" s="54"/>
    </row>
    <row r="21" spans="2:9" s="53" customFormat="1" ht="15" customHeight="1">
      <c r="B21" s="62" t="s">
        <v>162</v>
      </c>
      <c r="C21" s="61" t="s">
        <v>164</v>
      </c>
      <c r="D21" s="60"/>
      <c r="E21" s="54"/>
      <c r="F21" s="54"/>
      <c r="G21" s="54"/>
      <c r="H21" s="59"/>
      <c r="I21" s="54"/>
    </row>
    <row r="22" spans="2:9" s="53" customFormat="1" ht="15" customHeight="1">
      <c r="B22" s="62" t="s">
        <v>161</v>
      </c>
      <c r="C22" s="61" t="s">
        <v>172</v>
      </c>
      <c r="D22" s="60"/>
      <c r="E22" s="54"/>
      <c r="F22" s="54"/>
      <c r="G22" s="54"/>
      <c r="H22" s="59"/>
      <c r="I22" s="54"/>
    </row>
    <row r="23" spans="2:9" s="53" customFormat="1" ht="15.45" customHeight="1">
      <c r="B23" s="55"/>
      <c r="C23" s="58"/>
      <c r="D23" s="56"/>
      <c r="E23" s="135" t="s">
        <v>180</v>
      </c>
      <c r="F23" s="135"/>
      <c r="G23" s="135"/>
      <c r="H23" s="135"/>
      <c r="I23" s="54"/>
    </row>
    <row r="24" spans="2:9" s="53" customFormat="1" ht="15.45" customHeight="1">
      <c r="B24" s="55"/>
      <c r="C24" s="57"/>
      <c r="D24" s="56"/>
      <c r="E24" s="135" t="s">
        <v>179</v>
      </c>
      <c r="F24" s="135"/>
      <c r="G24" s="135"/>
      <c r="H24" s="135"/>
      <c r="I24" s="54"/>
    </row>
    <row r="25" spans="2:9" s="53" customFormat="1" ht="15.45" customHeight="1">
      <c r="B25" s="55"/>
      <c r="C25" s="138"/>
      <c r="D25" s="139"/>
      <c r="E25" s="135" t="s">
        <v>178</v>
      </c>
      <c r="F25" s="135"/>
      <c r="G25" s="135"/>
      <c r="H25" s="135"/>
      <c r="I25" s="54"/>
    </row>
    <row r="26" spans="2:9" ht="7.8" customHeight="1">
      <c r="B26" s="52"/>
      <c r="C26" s="52"/>
      <c r="D26" s="52"/>
      <c r="E26" s="52"/>
      <c r="F26" s="52"/>
      <c r="G26" s="52"/>
      <c r="H26" s="52"/>
      <c r="I26" s="52"/>
    </row>
    <row r="27" spans="2:9" ht="15" customHeight="1">
      <c r="E27" s="131" t="s">
        <v>177</v>
      </c>
      <c r="F27" s="131"/>
      <c r="G27" s="131"/>
      <c r="H27" s="131"/>
      <c r="I27" s="131"/>
    </row>
    <row r="28" spans="2:9" ht="10.8" customHeight="1">
      <c r="C28" s="131"/>
      <c r="E28" s="141"/>
      <c r="F28" s="141"/>
      <c r="G28" s="141"/>
      <c r="H28" s="141"/>
      <c r="I28" s="141"/>
    </row>
    <row r="29" spans="2:9" ht="10.8" customHeight="1" thickBot="1">
      <c r="C29" s="140"/>
      <c r="D29" s="143" t="s">
        <v>176</v>
      </c>
      <c r="E29" s="142"/>
      <c r="F29" s="142"/>
      <c r="G29" s="142"/>
      <c r="H29" s="142"/>
      <c r="I29" s="142"/>
    </row>
    <row r="30" spans="2:9" ht="10.8" customHeight="1">
      <c r="C30" s="51" t="s">
        <v>175</v>
      </c>
      <c r="D30" s="143"/>
      <c r="E30" s="137" t="s">
        <v>174</v>
      </c>
      <c r="F30" s="137"/>
      <c r="G30" s="137"/>
      <c r="H30" s="137"/>
      <c r="I30" s="137"/>
    </row>
    <row r="31" spans="2:9" ht="10.8" customHeight="1">
      <c r="D31" s="143"/>
      <c r="E31" s="141"/>
      <c r="F31" s="141"/>
      <c r="G31" s="141"/>
      <c r="H31" s="141"/>
      <c r="I31" s="141"/>
    </row>
    <row r="32" spans="2:9" ht="10.8" customHeight="1" thickBot="1">
      <c r="E32" s="142"/>
      <c r="F32" s="142"/>
      <c r="G32" s="142"/>
      <c r="H32" s="142"/>
      <c r="I32" s="142"/>
    </row>
    <row r="33" spans="5:9" ht="10.8" customHeight="1">
      <c r="E33" s="137" t="s">
        <v>173</v>
      </c>
      <c r="F33" s="137"/>
      <c r="G33" s="137"/>
      <c r="H33" s="137"/>
      <c r="I33" s="137"/>
    </row>
    <row r="34" spans="5:9" ht="6" customHeight="1"/>
    <row r="35" spans="5:9" ht="6" customHeight="1"/>
  </sheetData>
  <mergeCells count="15">
    <mergeCell ref="E33:I33"/>
    <mergeCell ref="C25:D25"/>
    <mergeCell ref="E25:H25"/>
    <mergeCell ref="E27:I27"/>
    <mergeCell ref="C28:C29"/>
    <mergeCell ref="E28:I29"/>
    <mergeCell ref="D29:D31"/>
    <mergeCell ref="E30:I30"/>
    <mergeCell ref="E31:I32"/>
    <mergeCell ref="B8:I8"/>
    <mergeCell ref="C14:H14"/>
    <mergeCell ref="B16:I16"/>
    <mergeCell ref="E23:H23"/>
    <mergeCell ref="E24:H24"/>
    <mergeCell ref="B15:I15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2"/>
  <sheetViews>
    <sheetView topLeftCell="A22" workbookViewId="0">
      <selection activeCell="S36" sqref="S36"/>
    </sheetView>
  </sheetViews>
  <sheetFormatPr defaultRowHeight="15.6"/>
  <cols>
    <col min="1" max="1" width="0.88671875" style="1" customWidth="1"/>
    <col min="2" max="2" width="4" style="1" customWidth="1"/>
    <col min="3" max="3" width="8.6640625" style="1" customWidth="1"/>
    <col min="4" max="4" width="9.44140625" style="1" customWidth="1"/>
    <col min="5" max="5" width="8.88671875" style="1" customWidth="1"/>
    <col min="6" max="6" width="12.44140625" style="1" customWidth="1"/>
    <col min="7" max="7" width="5.88671875" style="1" customWidth="1"/>
    <col min="8" max="8" width="6.21875" style="1" customWidth="1"/>
    <col min="9" max="9" width="5.21875" style="1" customWidth="1"/>
    <col min="10" max="10" width="6.88671875" style="1" customWidth="1"/>
    <col min="11" max="11" width="6.109375" style="1" customWidth="1"/>
    <col min="12" max="12" width="15.88671875" style="1" customWidth="1"/>
    <col min="13" max="13" width="8.21875" style="1" customWidth="1"/>
    <col min="14" max="14" width="7.88671875" style="1" customWidth="1"/>
    <col min="15" max="15" width="8" style="1" customWidth="1"/>
    <col min="16" max="16" width="7.21875" style="1" customWidth="1"/>
    <col min="17" max="17" width="9.109375" style="1" customWidth="1"/>
    <col min="18" max="18" width="12.44140625" style="1" customWidth="1"/>
    <col min="19" max="16384" width="8.88671875" style="1"/>
  </cols>
  <sheetData>
    <row r="1" spans="2:20" ht="6" customHeight="1"/>
    <row r="7" spans="2:20" ht="6" customHeight="1"/>
    <row r="8" spans="2:20">
      <c r="B8" s="2"/>
      <c r="C8" s="2" t="s">
        <v>0</v>
      </c>
      <c r="D8" s="2"/>
    </row>
    <row r="9" spans="2:20">
      <c r="B9" s="144" t="s">
        <v>139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</row>
    <row r="10" spans="2:20" ht="6" customHeight="1" thickBot="1">
      <c r="B10" s="2"/>
      <c r="C10" s="2"/>
      <c r="D10" s="2"/>
    </row>
    <row r="11" spans="2:20" ht="45" customHeight="1" thickTop="1" thickBot="1">
      <c r="B11" s="7" t="s">
        <v>49</v>
      </c>
      <c r="C11" s="8" t="s">
        <v>14</v>
      </c>
      <c r="D11" s="8" t="s">
        <v>133</v>
      </c>
      <c r="E11" s="8" t="s">
        <v>16</v>
      </c>
      <c r="F11" s="8" t="s">
        <v>18</v>
      </c>
      <c r="G11" s="8" t="s">
        <v>21</v>
      </c>
      <c r="H11" s="8" t="s">
        <v>130</v>
      </c>
      <c r="I11" s="8" t="s">
        <v>131</v>
      </c>
      <c r="J11" s="8" t="s">
        <v>138</v>
      </c>
      <c r="K11" s="8" t="s">
        <v>132</v>
      </c>
      <c r="L11" s="8" t="s">
        <v>54</v>
      </c>
      <c r="M11" s="8" t="s">
        <v>59</v>
      </c>
      <c r="N11" s="8" t="s">
        <v>1</v>
      </c>
      <c r="O11" s="8" t="s">
        <v>23</v>
      </c>
      <c r="P11" s="8" t="s">
        <v>13</v>
      </c>
      <c r="Q11" s="10" t="s">
        <v>119</v>
      </c>
      <c r="R11" s="11" t="s">
        <v>136</v>
      </c>
    </row>
    <row r="12" spans="2:20" ht="25.05" customHeight="1" thickTop="1">
      <c r="B12" s="26" t="s">
        <v>160</v>
      </c>
      <c r="C12" s="27" t="s">
        <v>241</v>
      </c>
      <c r="D12" s="27" t="s">
        <v>134</v>
      </c>
      <c r="E12" s="27" t="s">
        <v>17</v>
      </c>
      <c r="F12" s="27" t="s">
        <v>77</v>
      </c>
      <c r="G12" s="27" t="s">
        <v>20</v>
      </c>
      <c r="H12" s="27">
        <v>205</v>
      </c>
      <c r="I12" s="27">
        <v>14000</v>
      </c>
      <c r="J12" s="27" t="s">
        <v>150</v>
      </c>
      <c r="K12" s="27">
        <v>6</v>
      </c>
      <c r="L12" s="27" t="s">
        <v>76</v>
      </c>
      <c r="M12" s="27" t="s">
        <v>58</v>
      </c>
      <c r="N12" s="27" t="s">
        <v>129</v>
      </c>
      <c r="O12" s="27" t="s">
        <v>56</v>
      </c>
      <c r="P12" s="27" t="s">
        <v>15</v>
      </c>
      <c r="Q12" s="115" t="s">
        <v>263</v>
      </c>
      <c r="R12" s="69"/>
    </row>
    <row r="13" spans="2:20" ht="25.05" customHeight="1">
      <c r="B13" s="28" t="s">
        <v>159</v>
      </c>
      <c r="C13" s="29" t="s">
        <v>242</v>
      </c>
      <c r="D13" s="29" t="s">
        <v>148</v>
      </c>
      <c r="E13" s="29" t="s">
        <v>37</v>
      </c>
      <c r="F13" s="29" t="s">
        <v>100</v>
      </c>
      <c r="G13" s="29">
        <v>2004</v>
      </c>
      <c r="H13" s="29">
        <v>94</v>
      </c>
      <c r="I13" s="29">
        <v>3300</v>
      </c>
      <c r="J13" s="29">
        <v>1005</v>
      </c>
      <c r="K13" s="29">
        <v>9</v>
      </c>
      <c r="L13" s="29" t="s">
        <v>78</v>
      </c>
      <c r="M13" s="29" t="s">
        <v>60</v>
      </c>
      <c r="N13" s="29" t="s">
        <v>129</v>
      </c>
      <c r="O13" s="29" t="s">
        <v>66</v>
      </c>
      <c r="P13" s="29" t="s">
        <v>36</v>
      </c>
      <c r="Q13" s="110" t="s">
        <v>264</v>
      </c>
      <c r="R13" s="71"/>
    </row>
    <row r="14" spans="2:20" ht="25.05" customHeight="1">
      <c r="B14" s="28" t="s">
        <v>162</v>
      </c>
      <c r="C14" s="29" t="s">
        <v>243</v>
      </c>
      <c r="D14" s="29" t="s">
        <v>134</v>
      </c>
      <c r="E14" s="29" t="s">
        <v>19</v>
      </c>
      <c r="F14" s="29" t="s">
        <v>105</v>
      </c>
      <c r="G14" s="29" t="s">
        <v>25</v>
      </c>
      <c r="H14" s="29">
        <v>137</v>
      </c>
      <c r="I14" s="29">
        <v>15450</v>
      </c>
      <c r="J14" s="29">
        <v>5130</v>
      </c>
      <c r="K14" s="29">
        <v>3</v>
      </c>
      <c r="L14" s="29">
        <v>870007050</v>
      </c>
      <c r="M14" s="29" t="s">
        <v>58</v>
      </c>
      <c r="N14" s="29" t="s">
        <v>129</v>
      </c>
      <c r="O14" s="29" t="s">
        <v>56</v>
      </c>
      <c r="P14" s="29" t="s">
        <v>48</v>
      </c>
      <c r="Q14" s="110" t="s">
        <v>265</v>
      </c>
      <c r="R14" s="71"/>
    </row>
    <row r="15" spans="2:20" ht="25.05" customHeight="1">
      <c r="B15" s="28" t="s">
        <v>161</v>
      </c>
      <c r="C15" s="29" t="s">
        <v>244</v>
      </c>
      <c r="D15" s="29" t="s">
        <v>135</v>
      </c>
      <c r="E15" s="29" t="s">
        <v>68</v>
      </c>
      <c r="F15" s="29" t="s">
        <v>67</v>
      </c>
      <c r="G15" s="29" t="s">
        <v>43</v>
      </c>
      <c r="H15" s="29" t="s">
        <v>150</v>
      </c>
      <c r="I15" s="29">
        <v>500</v>
      </c>
      <c r="J15" s="29">
        <v>330</v>
      </c>
      <c r="K15" s="29" t="s">
        <v>150</v>
      </c>
      <c r="L15" s="29" t="s">
        <v>70</v>
      </c>
      <c r="M15" s="29" t="s">
        <v>69</v>
      </c>
      <c r="N15" s="29" t="s">
        <v>45</v>
      </c>
      <c r="O15" s="29" t="s">
        <v>66</v>
      </c>
      <c r="P15" s="29" t="s">
        <v>118</v>
      </c>
      <c r="Q15" s="110" t="s">
        <v>266</v>
      </c>
      <c r="R15" s="71"/>
    </row>
    <row r="16" spans="2:20" ht="25.05" customHeight="1">
      <c r="B16" s="28" t="s">
        <v>214</v>
      </c>
      <c r="C16" s="29" t="s">
        <v>245</v>
      </c>
      <c r="D16" s="29" t="s">
        <v>135</v>
      </c>
      <c r="E16" s="29" t="s">
        <v>149</v>
      </c>
      <c r="F16" s="29" t="s">
        <v>113</v>
      </c>
      <c r="G16" s="29" t="s">
        <v>43</v>
      </c>
      <c r="H16" s="29" t="s">
        <v>150</v>
      </c>
      <c r="I16" s="29">
        <v>2500</v>
      </c>
      <c r="J16" s="29">
        <v>1800</v>
      </c>
      <c r="K16" s="29" t="s">
        <v>150</v>
      </c>
      <c r="L16" s="29" t="s">
        <v>112</v>
      </c>
      <c r="M16" s="29" t="s">
        <v>111</v>
      </c>
      <c r="N16" s="29" t="s">
        <v>129</v>
      </c>
      <c r="O16" s="29" t="s">
        <v>66</v>
      </c>
      <c r="P16" s="29" t="s">
        <v>44</v>
      </c>
      <c r="Q16" s="110" t="s">
        <v>267</v>
      </c>
      <c r="R16" s="71"/>
    </row>
    <row r="17" spans="2:18" ht="25.05" customHeight="1">
      <c r="B17" s="28" t="s">
        <v>215</v>
      </c>
      <c r="C17" s="29" t="s">
        <v>246</v>
      </c>
      <c r="D17" s="29" t="s">
        <v>154</v>
      </c>
      <c r="E17" s="29" t="s">
        <v>38</v>
      </c>
      <c r="F17" s="29" t="s">
        <v>64</v>
      </c>
      <c r="G17" s="29">
        <v>1999</v>
      </c>
      <c r="H17" s="29">
        <v>75</v>
      </c>
      <c r="I17" s="29">
        <v>3200</v>
      </c>
      <c r="J17" s="29">
        <v>1305</v>
      </c>
      <c r="K17" s="29">
        <v>3</v>
      </c>
      <c r="L17" s="29" t="s">
        <v>65</v>
      </c>
      <c r="M17" s="29" t="s">
        <v>60</v>
      </c>
      <c r="N17" s="29" t="s">
        <v>129</v>
      </c>
      <c r="O17" s="29" t="s">
        <v>56</v>
      </c>
      <c r="P17" s="29" t="s">
        <v>104</v>
      </c>
      <c r="Q17" s="110" t="s">
        <v>268</v>
      </c>
      <c r="R17" s="71"/>
    </row>
    <row r="18" spans="2:18" ht="25.05" customHeight="1">
      <c r="B18" s="28" t="s">
        <v>216</v>
      </c>
      <c r="C18" s="67" t="s">
        <v>219</v>
      </c>
      <c r="D18" s="29" t="s">
        <v>134</v>
      </c>
      <c r="E18" s="67" t="s">
        <v>222</v>
      </c>
      <c r="F18" s="67" t="s">
        <v>223</v>
      </c>
      <c r="G18" s="67" t="s">
        <v>20</v>
      </c>
      <c r="H18" s="29">
        <v>85</v>
      </c>
      <c r="I18" s="29">
        <v>3200</v>
      </c>
      <c r="J18" s="29">
        <v>1281</v>
      </c>
      <c r="K18" s="29">
        <v>3</v>
      </c>
      <c r="L18" s="67" t="s">
        <v>224</v>
      </c>
      <c r="M18" s="29" t="s">
        <v>63</v>
      </c>
      <c r="N18" s="29" t="s">
        <v>129</v>
      </c>
      <c r="O18" s="29" t="s">
        <v>220</v>
      </c>
      <c r="P18" s="29" t="s">
        <v>221</v>
      </c>
      <c r="Q18" s="110" t="s">
        <v>269</v>
      </c>
      <c r="R18" s="70"/>
    </row>
    <row r="19" spans="2:18" ht="25.05" customHeight="1">
      <c r="B19" s="28" t="s">
        <v>217</v>
      </c>
      <c r="C19" s="29" t="s">
        <v>247</v>
      </c>
      <c r="D19" s="29" t="s">
        <v>134</v>
      </c>
      <c r="E19" s="29" t="s">
        <v>17</v>
      </c>
      <c r="F19" s="29" t="s">
        <v>55</v>
      </c>
      <c r="G19" s="29" t="s">
        <v>28</v>
      </c>
      <c r="H19" s="29">
        <v>265</v>
      </c>
      <c r="I19" s="29">
        <v>24500</v>
      </c>
      <c r="J19" s="29" t="s">
        <v>150</v>
      </c>
      <c r="K19" s="29">
        <v>3</v>
      </c>
      <c r="L19" s="29" t="s">
        <v>57</v>
      </c>
      <c r="M19" s="29" t="s">
        <v>58</v>
      </c>
      <c r="N19" s="29" t="s">
        <v>129</v>
      </c>
      <c r="O19" s="29" t="s">
        <v>56</v>
      </c>
      <c r="P19" s="29" t="s">
        <v>34</v>
      </c>
      <c r="Q19" s="110" t="s">
        <v>270</v>
      </c>
      <c r="R19" s="70"/>
    </row>
    <row r="20" spans="2:18" ht="25.05" customHeight="1">
      <c r="B20" s="28" t="s">
        <v>218</v>
      </c>
      <c r="C20" s="29" t="s">
        <v>317</v>
      </c>
      <c r="D20" s="29" t="s">
        <v>134</v>
      </c>
      <c r="E20" s="29" t="s">
        <v>19</v>
      </c>
      <c r="F20" s="29" t="s">
        <v>61</v>
      </c>
      <c r="G20" s="29" t="s">
        <v>25</v>
      </c>
      <c r="H20" s="29">
        <v>140</v>
      </c>
      <c r="I20" s="29">
        <v>15450</v>
      </c>
      <c r="J20" s="29">
        <v>7150</v>
      </c>
      <c r="K20" s="29">
        <v>3</v>
      </c>
      <c r="L20" s="29">
        <v>880004173</v>
      </c>
      <c r="M20" s="29" t="s">
        <v>62</v>
      </c>
      <c r="N20" s="29" t="s">
        <v>129</v>
      </c>
      <c r="O20" s="29" t="s">
        <v>56</v>
      </c>
      <c r="P20" s="29" t="s">
        <v>26</v>
      </c>
      <c r="Q20" s="110" t="s">
        <v>270</v>
      </c>
      <c r="R20" s="71"/>
    </row>
    <row r="21" spans="2:18" ht="25.05" customHeight="1">
      <c r="B21" s="28" t="s">
        <v>2</v>
      </c>
      <c r="C21" s="67" t="s">
        <v>225</v>
      </c>
      <c r="D21" s="29" t="s">
        <v>134</v>
      </c>
      <c r="E21" s="67" t="s">
        <v>226</v>
      </c>
      <c r="F21" s="29" t="s">
        <v>227</v>
      </c>
      <c r="G21" s="29" t="s">
        <v>24</v>
      </c>
      <c r="H21" s="29">
        <v>184</v>
      </c>
      <c r="I21" s="29">
        <v>16000</v>
      </c>
      <c r="J21" s="29">
        <v>8520</v>
      </c>
      <c r="K21" s="29">
        <v>3</v>
      </c>
      <c r="L21" s="67" t="s">
        <v>228</v>
      </c>
      <c r="M21" s="29" t="s">
        <v>60</v>
      </c>
      <c r="N21" s="29" t="s">
        <v>129</v>
      </c>
      <c r="O21" s="29" t="s">
        <v>53</v>
      </c>
      <c r="P21" s="29" t="s">
        <v>229</v>
      </c>
      <c r="Q21" s="110" t="s">
        <v>271</v>
      </c>
      <c r="R21" s="72"/>
    </row>
    <row r="22" spans="2:18" ht="25.05" customHeight="1">
      <c r="B22" s="28" t="s">
        <v>3</v>
      </c>
      <c r="C22" s="29" t="s">
        <v>248</v>
      </c>
      <c r="D22" s="29" t="s">
        <v>135</v>
      </c>
      <c r="E22" s="29" t="s">
        <v>115</v>
      </c>
      <c r="F22" s="29" t="s">
        <v>114</v>
      </c>
      <c r="G22" s="29" t="s">
        <v>24</v>
      </c>
      <c r="H22" s="29" t="s">
        <v>150</v>
      </c>
      <c r="I22" s="29">
        <v>750</v>
      </c>
      <c r="J22" s="29">
        <v>480</v>
      </c>
      <c r="K22" s="29" t="s">
        <v>150</v>
      </c>
      <c r="L22" s="29" t="s">
        <v>116</v>
      </c>
      <c r="M22" s="29" t="s">
        <v>69</v>
      </c>
      <c r="N22" s="29" t="s">
        <v>45</v>
      </c>
      <c r="O22" s="29" t="s">
        <v>53</v>
      </c>
      <c r="P22" s="29" t="s">
        <v>118</v>
      </c>
      <c r="Q22" s="110" t="s">
        <v>272</v>
      </c>
      <c r="R22" s="70"/>
    </row>
    <row r="23" spans="2:18" ht="25.05" customHeight="1">
      <c r="B23" s="28" t="s">
        <v>4</v>
      </c>
      <c r="C23" s="29" t="s">
        <v>249</v>
      </c>
      <c r="D23" s="29" t="s">
        <v>134</v>
      </c>
      <c r="E23" s="29" t="s">
        <v>17</v>
      </c>
      <c r="F23" s="29" t="s">
        <v>84</v>
      </c>
      <c r="G23" s="29" t="s">
        <v>29</v>
      </c>
      <c r="H23" s="29">
        <v>205</v>
      </c>
      <c r="I23" s="29">
        <v>17000</v>
      </c>
      <c r="J23" s="29" t="s">
        <v>150</v>
      </c>
      <c r="K23" s="29">
        <v>3</v>
      </c>
      <c r="L23" s="29" t="s">
        <v>85</v>
      </c>
      <c r="M23" s="29" t="s">
        <v>58</v>
      </c>
      <c r="N23" s="29" t="s">
        <v>129</v>
      </c>
      <c r="O23" s="29" t="s">
        <v>82</v>
      </c>
      <c r="P23" s="29" t="s">
        <v>32</v>
      </c>
      <c r="Q23" s="110" t="s">
        <v>273</v>
      </c>
      <c r="R23" s="71"/>
    </row>
    <row r="24" spans="2:18" ht="25.05" customHeight="1">
      <c r="B24" s="28" t="s">
        <v>5</v>
      </c>
      <c r="C24" s="29" t="s">
        <v>250</v>
      </c>
      <c r="D24" s="29" t="s">
        <v>208</v>
      </c>
      <c r="E24" s="29" t="s">
        <v>39</v>
      </c>
      <c r="F24" s="29" t="s">
        <v>93</v>
      </c>
      <c r="G24" s="29" t="s">
        <v>40</v>
      </c>
      <c r="H24" s="29">
        <v>80</v>
      </c>
      <c r="I24" s="29">
        <v>2400</v>
      </c>
      <c r="J24" s="29">
        <v>500</v>
      </c>
      <c r="K24" s="29">
        <v>5</v>
      </c>
      <c r="L24" s="29" t="s">
        <v>94</v>
      </c>
      <c r="M24" s="29" t="s">
        <v>63</v>
      </c>
      <c r="N24" s="29" t="s">
        <v>129</v>
      </c>
      <c r="O24" s="29" t="s">
        <v>66</v>
      </c>
      <c r="P24" s="29" t="s">
        <v>39</v>
      </c>
      <c r="Q24" s="110" t="s">
        <v>274</v>
      </c>
      <c r="R24" s="71"/>
    </row>
    <row r="25" spans="2:18" ht="25.05" customHeight="1">
      <c r="B25" s="28" t="s">
        <v>6</v>
      </c>
      <c r="C25" s="29" t="s">
        <v>251</v>
      </c>
      <c r="D25" s="29" t="s">
        <v>134</v>
      </c>
      <c r="E25" s="29" t="s">
        <v>17</v>
      </c>
      <c r="F25" s="29" t="s">
        <v>96</v>
      </c>
      <c r="G25" s="29" t="s">
        <v>31</v>
      </c>
      <c r="H25" s="29">
        <v>205</v>
      </c>
      <c r="I25" s="29">
        <v>10300</v>
      </c>
      <c r="J25" s="29" t="s">
        <v>150</v>
      </c>
      <c r="K25" s="29">
        <v>3</v>
      </c>
      <c r="L25" s="29" t="s">
        <v>95</v>
      </c>
      <c r="M25" s="29" t="s">
        <v>58</v>
      </c>
      <c r="N25" s="29" t="s">
        <v>129</v>
      </c>
      <c r="O25" s="29" t="s">
        <v>56</v>
      </c>
      <c r="P25" s="29" t="s">
        <v>30</v>
      </c>
      <c r="Q25" s="110" t="s">
        <v>275</v>
      </c>
      <c r="R25" s="71"/>
    </row>
    <row r="26" spans="2:18" ht="25.05" customHeight="1">
      <c r="B26" s="28" t="s">
        <v>7</v>
      </c>
      <c r="C26" s="29" t="s">
        <v>252</v>
      </c>
      <c r="D26" s="29" t="s">
        <v>134</v>
      </c>
      <c r="E26" s="29" t="s">
        <v>17</v>
      </c>
      <c r="F26" s="29" t="s">
        <v>98</v>
      </c>
      <c r="G26" s="29" t="s">
        <v>20</v>
      </c>
      <c r="H26" s="29">
        <v>300</v>
      </c>
      <c r="I26" s="29">
        <v>31500</v>
      </c>
      <c r="J26" s="29" t="s">
        <v>150</v>
      </c>
      <c r="K26" s="29">
        <v>3</v>
      </c>
      <c r="L26" s="29" t="s">
        <v>99</v>
      </c>
      <c r="M26" s="29" t="s">
        <v>58</v>
      </c>
      <c r="N26" s="29" t="s">
        <v>129</v>
      </c>
      <c r="O26" s="29" t="s">
        <v>56</v>
      </c>
      <c r="P26" s="29" t="s">
        <v>35</v>
      </c>
      <c r="Q26" s="110" t="s">
        <v>276</v>
      </c>
      <c r="R26" s="71"/>
    </row>
    <row r="27" spans="2:18" ht="25.05" customHeight="1">
      <c r="B27" s="28" t="s">
        <v>8</v>
      </c>
      <c r="C27" s="29" t="s">
        <v>253</v>
      </c>
      <c r="D27" s="29" t="s">
        <v>134</v>
      </c>
      <c r="E27" s="29" t="s">
        <v>17</v>
      </c>
      <c r="F27" s="29" t="s">
        <v>87</v>
      </c>
      <c r="G27" s="29" t="s">
        <v>27</v>
      </c>
      <c r="H27" s="29">
        <v>205</v>
      </c>
      <c r="I27" s="29">
        <v>18000</v>
      </c>
      <c r="J27" s="29" t="s">
        <v>150</v>
      </c>
      <c r="K27" s="29">
        <v>3</v>
      </c>
      <c r="L27" s="29" t="s">
        <v>86</v>
      </c>
      <c r="M27" s="29" t="s">
        <v>58</v>
      </c>
      <c r="N27" s="29" t="s">
        <v>129</v>
      </c>
      <c r="O27" s="29" t="s">
        <v>82</v>
      </c>
      <c r="P27" s="29" t="s">
        <v>137</v>
      </c>
      <c r="Q27" s="110" t="s">
        <v>277</v>
      </c>
      <c r="R27" s="71"/>
    </row>
    <row r="28" spans="2:18" ht="25.05" customHeight="1">
      <c r="B28" s="28" t="s">
        <v>9</v>
      </c>
      <c r="C28" s="29" t="s">
        <v>254</v>
      </c>
      <c r="D28" s="29" t="s">
        <v>134</v>
      </c>
      <c r="E28" s="29" t="s">
        <v>17</v>
      </c>
      <c r="F28" s="29" t="s">
        <v>97</v>
      </c>
      <c r="G28" s="29" t="s">
        <v>27</v>
      </c>
      <c r="H28" s="29">
        <v>205</v>
      </c>
      <c r="I28" s="29">
        <v>10400</v>
      </c>
      <c r="J28" s="29" t="s">
        <v>150</v>
      </c>
      <c r="K28" s="29">
        <v>3</v>
      </c>
      <c r="L28" s="29" t="s">
        <v>83</v>
      </c>
      <c r="M28" s="29" t="s">
        <v>58</v>
      </c>
      <c r="N28" s="29" t="s">
        <v>129</v>
      </c>
      <c r="O28" s="29" t="s">
        <v>82</v>
      </c>
      <c r="P28" s="29" t="s">
        <v>51</v>
      </c>
      <c r="Q28" s="110" t="s">
        <v>277</v>
      </c>
      <c r="R28" s="71"/>
    </row>
    <row r="29" spans="2:18" ht="25.05" customHeight="1">
      <c r="B29" s="28" t="s">
        <v>10</v>
      </c>
      <c r="C29" s="29" t="s">
        <v>255</v>
      </c>
      <c r="D29" s="29" t="s">
        <v>135</v>
      </c>
      <c r="E29" s="29" t="s">
        <v>88</v>
      </c>
      <c r="F29" s="29" t="s">
        <v>92</v>
      </c>
      <c r="G29" s="29" t="s">
        <v>89</v>
      </c>
      <c r="H29" s="29" t="s">
        <v>150</v>
      </c>
      <c r="I29" s="29">
        <v>2700</v>
      </c>
      <c r="J29" s="29">
        <v>390</v>
      </c>
      <c r="K29" s="29" t="s">
        <v>150</v>
      </c>
      <c r="L29" s="29" t="s">
        <v>90</v>
      </c>
      <c r="M29" s="29" t="s">
        <v>91</v>
      </c>
      <c r="N29" s="29" t="s">
        <v>128</v>
      </c>
      <c r="O29" s="29" t="s">
        <v>53</v>
      </c>
      <c r="P29" s="29" t="s">
        <v>50</v>
      </c>
      <c r="Q29" s="110" t="s">
        <v>278</v>
      </c>
      <c r="R29" s="71"/>
    </row>
    <row r="30" spans="2:18" ht="25.05" customHeight="1">
      <c r="B30" s="28" t="s">
        <v>11</v>
      </c>
      <c r="C30" s="114" t="s">
        <v>318</v>
      </c>
      <c r="D30" s="43" t="s">
        <v>134</v>
      </c>
      <c r="E30" s="43" t="s">
        <v>305</v>
      </c>
      <c r="F30" s="29" t="s">
        <v>306</v>
      </c>
      <c r="G30" s="43" t="s">
        <v>301</v>
      </c>
      <c r="H30" s="43">
        <v>125</v>
      </c>
      <c r="I30" s="43">
        <v>3230</v>
      </c>
      <c r="J30" s="43">
        <v>999</v>
      </c>
      <c r="K30" s="43">
        <v>5</v>
      </c>
      <c r="L30" s="43" t="s">
        <v>307</v>
      </c>
      <c r="M30" s="43" t="s">
        <v>60</v>
      </c>
      <c r="N30" s="43" t="s">
        <v>129</v>
      </c>
      <c r="O30" s="43" t="s">
        <v>66</v>
      </c>
      <c r="P30" s="43" t="s">
        <v>308</v>
      </c>
      <c r="Q30" s="116" t="s">
        <v>309</v>
      </c>
      <c r="R30" s="71"/>
    </row>
    <row r="31" spans="2:18" ht="25.05" customHeight="1">
      <c r="B31" s="28" t="s">
        <v>12</v>
      </c>
      <c r="C31" s="29" t="s">
        <v>256</v>
      </c>
      <c r="D31" s="29" t="s">
        <v>134</v>
      </c>
      <c r="E31" s="29" t="s">
        <v>17</v>
      </c>
      <c r="F31" s="29" t="s">
        <v>81</v>
      </c>
      <c r="G31" s="29" t="s">
        <v>28</v>
      </c>
      <c r="H31" s="29">
        <v>205</v>
      </c>
      <c r="I31" s="29">
        <v>13300</v>
      </c>
      <c r="J31" s="29" t="s">
        <v>150</v>
      </c>
      <c r="K31" s="29">
        <v>3</v>
      </c>
      <c r="L31" s="29" t="s">
        <v>80</v>
      </c>
      <c r="M31" s="29" t="s">
        <v>58</v>
      </c>
      <c r="N31" s="29" t="s">
        <v>129</v>
      </c>
      <c r="O31" s="29" t="s">
        <v>56</v>
      </c>
      <c r="P31" s="29" t="s">
        <v>52</v>
      </c>
      <c r="Q31" s="110" t="s">
        <v>279</v>
      </c>
      <c r="R31" s="71"/>
    </row>
    <row r="32" spans="2:18" ht="25.05" customHeight="1">
      <c r="B32" s="28" t="s">
        <v>42</v>
      </c>
      <c r="C32" s="113" t="s">
        <v>319</v>
      </c>
      <c r="D32" s="43" t="s">
        <v>135</v>
      </c>
      <c r="E32" s="43" t="s">
        <v>299</v>
      </c>
      <c r="F32" s="43" t="s">
        <v>300</v>
      </c>
      <c r="G32" s="43" t="s">
        <v>301</v>
      </c>
      <c r="H32" s="43" t="s">
        <v>150</v>
      </c>
      <c r="I32" s="43">
        <v>750</v>
      </c>
      <c r="J32" s="43">
        <v>531</v>
      </c>
      <c r="K32" s="43" t="s">
        <v>150</v>
      </c>
      <c r="L32" s="43" t="s">
        <v>302</v>
      </c>
      <c r="M32" s="43" t="s">
        <v>303</v>
      </c>
      <c r="N32" s="43" t="s">
        <v>129</v>
      </c>
      <c r="O32" s="43" t="s">
        <v>66</v>
      </c>
      <c r="P32" s="43" t="s">
        <v>118</v>
      </c>
      <c r="Q32" s="116" t="s">
        <v>304</v>
      </c>
      <c r="R32" s="71"/>
    </row>
    <row r="33" spans="2:18" ht="25.05" customHeight="1">
      <c r="B33" s="28" t="s">
        <v>169</v>
      </c>
      <c r="C33" s="114" t="s">
        <v>320</v>
      </c>
      <c r="D33" s="112" t="s">
        <v>312</v>
      </c>
      <c r="E33" s="112" t="s">
        <v>313</v>
      </c>
      <c r="F33" s="30" t="s">
        <v>314</v>
      </c>
      <c r="G33" s="43" t="s">
        <v>301</v>
      </c>
      <c r="H33" s="43" t="s">
        <v>315</v>
      </c>
      <c r="I33" s="43">
        <v>577</v>
      </c>
      <c r="J33" s="29" t="s">
        <v>150</v>
      </c>
      <c r="K33" s="43">
        <v>2</v>
      </c>
      <c r="L33" s="43" t="s">
        <v>311</v>
      </c>
      <c r="M33" s="43" t="s">
        <v>63</v>
      </c>
      <c r="N33" s="43" t="s">
        <v>129</v>
      </c>
      <c r="O33" s="43" t="s">
        <v>66</v>
      </c>
      <c r="P33" s="43" t="s">
        <v>308</v>
      </c>
      <c r="Q33" s="116" t="s">
        <v>316</v>
      </c>
      <c r="R33" s="71"/>
    </row>
    <row r="34" spans="2:18" ht="25.05" customHeight="1">
      <c r="B34" s="28" t="s">
        <v>170</v>
      </c>
      <c r="C34" s="67" t="s">
        <v>204</v>
      </c>
      <c r="D34" s="29" t="s">
        <v>134</v>
      </c>
      <c r="E34" s="67" t="s">
        <v>17</v>
      </c>
      <c r="F34" s="67">
        <v>1524</v>
      </c>
      <c r="G34" s="67" t="s">
        <v>205</v>
      </c>
      <c r="H34" s="29">
        <v>177</v>
      </c>
      <c r="I34" s="29">
        <v>15000</v>
      </c>
      <c r="J34" s="29">
        <v>7380</v>
      </c>
      <c r="K34" s="29">
        <v>3</v>
      </c>
      <c r="L34" s="66" t="s">
        <v>212</v>
      </c>
      <c r="M34" s="29" t="s">
        <v>60</v>
      </c>
      <c r="N34" s="29" t="s">
        <v>129</v>
      </c>
      <c r="O34" s="29" t="s">
        <v>66</v>
      </c>
      <c r="P34" s="29" t="s">
        <v>206</v>
      </c>
      <c r="Q34" s="110" t="s">
        <v>280</v>
      </c>
      <c r="R34" s="70"/>
    </row>
    <row r="35" spans="2:18" ht="25.05" customHeight="1">
      <c r="B35" s="28" t="s">
        <v>230</v>
      </c>
      <c r="C35" s="29" t="s">
        <v>257</v>
      </c>
      <c r="D35" s="29" t="s">
        <v>134</v>
      </c>
      <c r="E35" s="29" t="s">
        <v>19</v>
      </c>
      <c r="F35" s="29" t="s">
        <v>79</v>
      </c>
      <c r="G35" s="29" t="s">
        <v>22</v>
      </c>
      <c r="H35" s="29">
        <v>141</v>
      </c>
      <c r="I35" s="29">
        <v>13000</v>
      </c>
      <c r="J35" s="29" t="s">
        <v>150</v>
      </c>
      <c r="K35" s="29">
        <v>3</v>
      </c>
      <c r="L35" s="29">
        <v>860000570</v>
      </c>
      <c r="M35" s="29" t="s">
        <v>58</v>
      </c>
      <c r="N35" s="29" t="s">
        <v>129</v>
      </c>
      <c r="O35" s="29" t="s">
        <v>56</v>
      </c>
      <c r="P35" s="29" t="s">
        <v>33</v>
      </c>
      <c r="Q35" s="110" t="s">
        <v>281</v>
      </c>
      <c r="R35" s="74"/>
    </row>
    <row r="36" spans="2:18" ht="34.950000000000003" customHeight="1">
      <c r="B36" s="28" t="s">
        <v>323</v>
      </c>
      <c r="C36" s="29" t="s">
        <v>239</v>
      </c>
      <c r="D36" s="29" t="s">
        <v>127</v>
      </c>
      <c r="E36" s="29" t="s">
        <v>231</v>
      </c>
      <c r="F36" s="29" t="s">
        <v>232</v>
      </c>
      <c r="G36" s="29" t="s">
        <v>233</v>
      </c>
      <c r="H36" s="29">
        <v>95</v>
      </c>
      <c r="I36" s="29">
        <v>1685</v>
      </c>
      <c r="J36" s="29">
        <v>392</v>
      </c>
      <c r="K36" s="29">
        <v>5</v>
      </c>
      <c r="L36" s="67" t="s">
        <v>234</v>
      </c>
      <c r="M36" s="29" t="s">
        <v>60</v>
      </c>
      <c r="N36" s="29" t="s">
        <v>129</v>
      </c>
      <c r="O36" s="29" t="s">
        <v>66</v>
      </c>
      <c r="P36" s="29" t="s">
        <v>235</v>
      </c>
      <c r="Q36" s="110" t="s">
        <v>282</v>
      </c>
      <c r="R36" s="74"/>
    </row>
    <row r="37" spans="2:18" ht="25.05" customHeight="1">
      <c r="B37" s="28" t="s">
        <v>324</v>
      </c>
      <c r="C37" s="29" t="s">
        <v>240</v>
      </c>
      <c r="D37" s="29" t="s">
        <v>127</v>
      </c>
      <c r="E37" s="29" t="s">
        <v>37</v>
      </c>
      <c r="F37" s="29" t="s">
        <v>103</v>
      </c>
      <c r="G37" s="29" t="s">
        <v>41</v>
      </c>
      <c r="H37" s="29">
        <v>96</v>
      </c>
      <c r="I37" s="29">
        <v>2030</v>
      </c>
      <c r="J37" s="29">
        <v>490</v>
      </c>
      <c r="K37" s="29">
        <v>5</v>
      </c>
      <c r="L37" s="29" t="s">
        <v>102</v>
      </c>
      <c r="M37" s="29" t="s">
        <v>60</v>
      </c>
      <c r="N37" s="29" t="s">
        <v>126</v>
      </c>
      <c r="O37" s="29" t="s">
        <v>66</v>
      </c>
      <c r="P37" s="29" t="s">
        <v>101</v>
      </c>
      <c r="Q37" s="110" t="s">
        <v>260</v>
      </c>
      <c r="R37" s="109"/>
    </row>
    <row r="38" spans="2:18" ht="25.05" customHeight="1">
      <c r="B38" s="28" t="s">
        <v>325</v>
      </c>
      <c r="C38" s="104" t="s">
        <v>321</v>
      </c>
      <c r="D38" s="105" t="s">
        <v>127</v>
      </c>
      <c r="E38" s="105" t="s">
        <v>291</v>
      </c>
      <c r="F38" s="105" t="s">
        <v>292</v>
      </c>
      <c r="G38" s="105">
        <v>2023</v>
      </c>
      <c r="H38" s="105">
        <v>110</v>
      </c>
      <c r="I38" s="105" t="s">
        <v>293</v>
      </c>
      <c r="J38" s="29" t="s">
        <v>150</v>
      </c>
      <c r="K38" s="105">
        <v>9</v>
      </c>
      <c r="L38" s="105" t="s">
        <v>294</v>
      </c>
      <c r="M38" s="105" t="s">
        <v>60</v>
      </c>
      <c r="N38" s="105" t="s">
        <v>126</v>
      </c>
      <c r="O38" s="105" t="s">
        <v>66</v>
      </c>
      <c r="P38" s="105" t="s">
        <v>295</v>
      </c>
      <c r="Q38" s="111" t="s">
        <v>296</v>
      </c>
      <c r="R38" s="70"/>
    </row>
    <row r="39" spans="2:18" ht="25.05" customHeight="1" thickBot="1">
      <c r="B39" s="31" t="s">
        <v>326</v>
      </c>
      <c r="C39" s="32" t="s">
        <v>207</v>
      </c>
      <c r="D39" s="32" t="s">
        <v>134</v>
      </c>
      <c r="E39" s="32" t="s">
        <v>17</v>
      </c>
      <c r="F39" s="32" t="s">
        <v>209</v>
      </c>
      <c r="G39" s="32" t="s">
        <v>210</v>
      </c>
      <c r="H39" s="32">
        <v>81</v>
      </c>
      <c r="I39" s="32">
        <v>2200</v>
      </c>
      <c r="J39" s="32">
        <v>588</v>
      </c>
      <c r="K39" s="32">
        <v>5</v>
      </c>
      <c r="L39" s="32" t="s">
        <v>211</v>
      </c>
      <c r="M39" s="32" t="s">
        <v>60</v>
      </c>
      <c r="N39" s="32" t="s">
        <v>129</v>
      </c>
      <c r="O39" s="32" t="s">
        <v>66</v>
      </c>
      <c r="P39" s="32" t="s">
        <v>213</v>
      </c>
      <c r="Q39" s="117" t="s">
        <v>261</v>
      </c>
      <c r="R39" s="76"/>
    </row>
    <row r="40" spans="2:18" ht="10.050000000000001" customHeight="1" thickTop="1"/>
    <row r="41" spans="2:18">
      <c r="B41" s="24" t="s">
        <v>262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2:18">
      <c r="B42" s="146" t="s">
        <v>333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</sheetData>
  <sortState ref="B12:R39">
    <sortCondition ref="Q12:Q39"/>
  </sortState>
  <mergeCells count="2">
    <mergeCell ref="B9:T9"/>
    <mergeCell ref="B42:R42"/>
  </mergeCells>
  <phoneticPr fontId="20" type="noConversion"/>
  <pageMargins left="0.11811023622047245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abSelected="1" workbookViewId="0">
      <selection activeCell="F19" sqref="F19"/>
    </sheetView>
  </sheetViews>
  <sheetFormatPr defaultRowHeight="15.6"/>
  <cols>
    <col min="1" max="1" width="0.88671875" style="1" customWidth="1"/>
    <col min="2" max="2" width="3.21875" style="1" customWidth="1"/>
    <col min="3" max="3" width="8.6640625" style="1" customWidth="1"/>
    <col min="4" max="6" width="9" style="1" customWidth="1"/>
    <col min="7" max="7" width="5" style="1" customWidth="1"/>
    <col min="8" max="8" width="5.6640625" style="1" customWidth="1"/>
    <col min="9" max="9" width="6.77734375" style="1" customWidth="1"/>
    <col min="10" max="10" width="10.33203125" style="1" customWidth="1"/>
    <col min="11" max="11" width="7.5546875" style="1" customWidth="1"/>
    <col min="12" max="12" width="7.44140625" style="1" customWidth="1"/>
    <col min="13" max="13" width="6.88671875" style="1" customWidth="1"/>
    <col min="14" max="14" width="7.109375" style="1" customWidth="1"/>
    <col min="15" max="15" width="6" style="1" customWidth="1"/>
    <col min="16" max="16" width="10.77734375" style="1" bestFit="1" customWidth="1"/>
    <col min="17" max="17" width="8.77734375" style="1" customWidth="1"/>
    <col min="18" max="18" width="8.77734375" style="1" bestFit="1" customWidth="1"/>
    <col min="19" max="19" width="9.44140625" style="1" customWidth="1"/>
    <col min="20" max="16384" width="8.88671875" style="1"/>
  </cols>
  <sheetData>
    <row r="1" spans="2:21" ht="6" customHeight="1"/>
    <row r="7" spans="2:21" ht="6" customHeight="1"/>
    <row r="8" spans="2:21">
      <c r="B8" s="2"/>
      <c r="C8" s="2" t="s">
        <v>0</v>
      </c>
      <c r="D8" s="2"/>
    </row>
    <row r="9" spans="2:21">
      <c r="B9" s="144" t="s">
        <v>141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spans="2:21" ht="6" customHeight="1" thickBot="1">
      <c r="B10" s="2"/>
      <c r="C10" s="2"/>
      <c r="D10" s="2"/>
    </row>
    <row r="11" spans="2:21" ht="45" customHeight="1" thickTop="1" thickBot="1">
      <c r="B11" s="7" t="s">
        <v>49</v>
      </c>
      <c r="C11" s="8" t="s">
        <v>14</v>
      </c>
      <c r="D11" s="8" t="s">
        <v>133</v>
      </c>
      <c r="E11" s="8" t="s">
        <v>16</v>
      </c>
      <c r="F11" s="8" t="s">
        <v>18</v>
      </c>
      <c r="G11" s="8" t="s">
        <v>21</v>
      </c>
      <c r="H11" s="8" t="s">
        <v>130</v>
      </c>
      <c r="I11" s="8" t="s">
        <v>147</v>
      </c>
      <c r="J11" s="8" t="s">
        <v>54</v>
      </c>
      <c r="K11" s="8" t="s">
        <v>59</v>
      </c>
      <c r="L11" s="8" t="s">
        <v>1</v>
      </c>
      <c r="M11" s="8" t="s">
        <v>23</v>
      </c>
      <c r="N11" s="8" t="s">
        <v>13</v>
      </c>
      <c r="O11" s="8" t="s">
        <v>119</v>
      </c>
      <c r="P11" s="10" t="s">
        <v>165</v>
      </c>
      <c r="Q11" s="10" t="s">
        <v>143</v>
      </c>
      <c r="R11" s="10" t="s">
        <v>142</v>
      </c>
      <c r="S11" s="11" t="s">
        <v>144</v>
      </c>
    </row>
    <row r="12" spans="2:21" ht="37.950000000000003" customHeight="1" thickTop="1">
      <c r="B12" s="26" t="s">
        <v>160</v>
      </c>
      <c r="C12" s="33" t="s">
        <v>249</v>
      </c>
      <c r="D12" s="27" t="s">
        <v>134</v>
      </c>
      <c r="E12" s="27" t="s">
        <v>17</v>
      </c>
      <c r="F12" s="27" t="s">
        <v>84</v>
      </c>
      <c r="G12" s="27" t="s">
        <v>29</v>
      </c>
      <c r="H12" s="27">
        <v>205</v>
      </c>
      <c r="I12" s="27" t="s">
        <v>156</v>
      </c>
      <c r="J12" s="27" t="s">
        <v>85</v>
      </c>
      <c r="K12" s="27" t="s">
        <v>58</v>
      </c>
      <c r="L12" s="27" t="s">
        <v>129</v>
      </c>
      <c r="M12" s="27" t="s">
        <v>82</v>
      </c>
      <c r="N12" s="27" t="s">
        <v>32</v>
      </c>
      <c r="O12" s="33" t="s">
        <v>288</v>
      </c>
      <c r="P12" s="41">
        <f>4224921/7.5345</f>
        <v>560743.38044993032</v>
      </c>
      <c r="Q12" s="124"/>
      <c r="R12" s="78" t="s">
        <v>145</v>
      </c>
      <c r="S12" s="46" t="s">
        <v>145</v>
      </c>
    </row>
    <row r="13" spans="2:21" ht="37.950000000000003" customHeight="1">
      <c r="B13" s="28" t="s">
        <v>159</v>
      </c>
      <c r="C13" s="30" t="s">
        <v>251</v>
      </c>
      <c r="D13" s="29" t="s">
        <v>134</v>
      </c>
      <c r="E13" s="29" t="s">
        <v>17</v>
      </c>
      <c r="F13" s="29" t="s">
        <v>96</v>
      </c>
      <c r="G13" s="29" t="s">
        <v>31</v>
      </c>
      <c r="H13" s="29">
        <v>205</v>
      </c>
      <c r="I13" s="29" t="s">
        <v>327</v>
      </c>
      <c r="J13" s="29" t="s">
        <v>95</v>
      </c>
      <c r="K13" s="29" t="s">
        <v>58</v>
      </c>
      <c r="L13" s="29" t="s">
        <v>129</v>
      </c>
      <c r="M13" s="29" t="s">
        <v>56</v>
      </c>
      <c r="N13" s="29" t="s">
        <v>30</v>
      </c>
      <c r="O13" s="30" t="s">
        <v>288</v>
      </c>
      <c r="P13" s="41">
        <f>2998045/7.5345</f>
        <v>397908.95215342753</v>
      </c>
      <c r="Q13" s="43"/>
      <c r="R13" s="36" t="s">
        <v>145</v>
      </c>
      <c r="S13" s="46" t="s">
        <v>145</v>
      </c>
    </row>
    <row r="14" spans="2:21" ht="37.950000000000003" customHeight="1">
      <c r="B14" s="28" t="s">
        <v>162</v>
      </c>
      <c r="C14" s="30" t="s">
        <v>254</v>
      </c>
      <c r="D14" s="29" t="s">
        <v>134</v>
      </c>
      <c r="E14" s="29" t="s">
        <v>17</v>
      </c>
      <c r="F14" s="29" t="s">
        <v>97</v>
      </c>
      <c r="G14" s="29" t="s">
        <v>27</v>
      </c>
      <c r="H14" s="29">
        <v>205</v>
      </c>
      <c r="I14" s="29" t="s">
        <v>328</v>
      </c>
      <c r="J14" s="29" t="s">
        <v>83</v>
      </c>
      <c r="K14" s="29" t="s">
        <v>58</v>
      </c>
      <c r="L14" s="29" t="s">
        <v>129</v>
      </c>
      <c r="M14" s="29" t="s">
        <v>82</v>
      </c>
      <c r="N14" s="29" t="s">
        <v>51</v>
      </c>
      <c r="O14" s="30" t="s">
        <v>289</v>
      </c>
      <c r="P14" s="41">
        <f>4459896.25/7.5345</f>
        <v>591929.95553785912</v>
      </c>
      <c r="Q14" s="42"/>
      <c r="R14" s="103" t="s">
        <v>145</v>
      </c>
      <c r="S14" s="36" t="s">
        <v>145</v>
      </c>
    </row>
    <row r="15" spans="2:21" ht="37.950000000000003" customHeight="1">
      <c r="B15" s="28" t="s">
        <v>161</v>
      </c>
      <c r="C15" s="30" t="s">
        <v>241</v>
      </c>
      <c r="D15" s="29" t="s">
        <v>134</v>
      </c>
      <c r="E15" s="29" t="s">
        <v>17</v>
      </c>
      <c r="F15" s="29" t="s">
        <v>77</v>
      </c>
      <c r="G15" s="29" t="s">
        <v>20</v>
      </c>
      <c r="H15" s="29">
        <v>205</v>
      </c>
      <c r="I15" s="29" t="s">
        <v>153</v>
      </c>
      <c r="J15" s="29" t="s">
        <v>76</v>
      </c>
      <c r="K15" s="29" t="s">
        <v>58</v>
      </c>
      <c r="L15" s="29" t="s">
        <v>129</v>
      </c>
      <c r="M15" s="29" t="s">
        <v>56</v>
      </c>
      <c r="N15" s="29" t="s">
        <v>15</v>
      </c>
      <c r="O15" s="30" t="s">
        <v>290</v>
      </c>
      <c r="P15" s="39">
        <f>3788889/7.5345</f>
        <v>502871.98885128408</v>
      </c>
      <c r="Q15" s="40"/>
      <c r="R15" s="103" t="s">
        <v>145</v>
      </c>
      <c r="S15" s="36" t="s">
        <v>145</v>
      </c>
    </row>
    <row r="16" spans="2:21" ht="37.950000000000003" customHeight="1">
      <c r="B16" s="28" t="s">
        <v>214</v>
      </c>
      <c r="C16" s="30" t="s">
        <v>247</v>
      </c>
      <c r="D16" s="29" t="s">
        <v>134</v>
      </c>
      <c r="E16" s="29" t="s">
        <v>17</v>
      </c>
      <c r="F16" s="29" t="s">
        <v>55</v>
      </c>
      <c r="G16" s="29" t="s">
        <v>28</v>
      </c>
      <c r="H16" s="29">
        <v>265</v>
      </c>
      <c r="I16" s="29" t="s">
        <v>155</v>
      </c>
      <c r="J16" s="29" t="s">
        <v>57</v>
      </c>
      <c r="K16" s="29" t="s">
        <v>58</v>
      </c>
      <c r="L16" s="29" t="s">
        <v>129</v>
      </c>
      <c r="M16" s="29" t="s">
        <v>56</v>
      </c>
      <c r="N16" s="29" t="s">
        <v>34</v>
      </c>
      <c r="O16" s="30" t="s">
        <v>290</v>
      </c>
      <c r="P16" s="41">
        <f>6056096/7.5345</f>
        <v>803782.0691485831</v>
      </c>
      <c r="Q16" s="44"/>
      <c r="R16" s="44"/>
      <c r="S16" s="37"/>
      <c r="U16" s="77"/>
    </row>
    <row r="17" spans="2:21" ht="37.950000000000003" customHeight="1">
      <c r="B17" s="28" t="s">
        <v>215</v>
      </c>
      <c r="C17" s="30" t="s">
        <v>248</v>
      </c>
      <c r="D17" s="29" t="s">
        <v>146</v>
      </c>
      <c r="E17" s="29" t="s">
        <v>115</v>
      </c>
      <c r="F17" s="29" t="s">
        <v>114</v>
      </c>
      <c r="G17" s="29" t="s">
        <v>24</v>
      </c>
      <c r="H17" s="29" t="s">
        <v>150</v>
      </c>
      <c r="I17" s="29" t="s">
        <v>158</v>
      </c>
      <c r="J17" s="29" t="s">
        <v>116</v>
      </c>
      <c r="K17" s="29" t="s">
        <v>69</v>
      </c>
      <c r="L17" s="29" t="s">
        <v>45</v>
      </c>
      <c r="M17" s="29" t="s">
        <v>53</v>
      </c>
      <c r="N17" s="29" t="s">
        <v>118</v>
      </c>
      <c r="O17" s="30" t="s">
        <v>272</v>
      </c>
      <c r="P17" s="41">
        <v>1407.69</v>
      </c>
      <c r="Q17" s="44"/>
      <c r="R17" s="36" t="s">
        <v>145</v>
      </c>
      <c r="S17" s="46" t="s">
        <v>145</v>
      </c>
    </row>
    <row r="18" spans="2:21" ht="37.950000000000003" customHeight="1">
      <c r="B18" s="28" t="s">
        <v>216</v>
      </c>
      <c r="C18" s="30" t="s">
        <v>255</v>
      </c>
      <c r="D18" s="29" t="s">
        <v>135</v>
      </c>
      <c r="E18" s="29" t="s">
        <v>88</v>
      </c>
      <c r="F18" s="29" t="s">
        <v>92</v>
      </c>
      <c r="G18" s="29" t="s">
        <v>89</v>
      </c>
      <c r="H18" s="29" t="s">
        <v>150</v>
      </c>
      <c r="I18" s="29" t="s">
        <v>157</v>
      </c>
      <c r="J18" s="29" t="s">
        <v>90</v>
      </c>
      <c r="K18" s="29" t="s">
        <v>91</v>
      </c>
      <c r="L18" s="29" t="s">
        <v>128</v>
      </c>
      <c r="M18" s="29" t="s">
        <v>53</v>
      </c>
      <c r="N18" s="29" t="s">
        <v>50</v>
      </c>
      <c r="O18" s="30" t="s">
        <v>278</v>
      </c>
      <c r="P18" s="41">
        <f>1833937.5/7.5345</f>
        <v>243405.33545689826</v>
      </c>
      <c r="Q18" s="42"/>
      <c r="R18" s="36" t="s">
        <v>145</v>
      </c>
      <c r="S18" s="46" t="s">
        <v>145</v>
      </c>
    </row>
    <row r="19" spans="2:21" ht="45" customHeight="1">
      <c r="B19" s="28" t="s">
        <v>217</v>
      </c>
      <c r="C19" s="114" t="s">
        <v>318</v>
      </c>
      <c r="D19" s="43" t="s">
        <v>134</v>
      </c>
      <c r="E19" s="43" t="s">
        <v>305</v>
      </c>
      <c r="F19" s="29" t="s">
        <v>306</v>
      </c>
      <c r="G19" s="43" t="s">
        <v>301</v>
      </c>
      <c r="H19" s="43">
        <v>125</v>
      </c>
      <c r="I19" s="43" t="s">
        <v>310</v>
      </c>
      <c r="J19" s="43" t="s">
        <v>307</v>
      </c>
      <c r="K19" s="29" t="s">
        <v>60</v>
      </c>
      <c r="L19" s="29" t="s">
        <v>129</v>
      </c>
      <c r="M19" s="29" t="s">
        <v>66</v>
      </c>
      <c r="N19" s="29" t="s">
        <v>308</v>
      </c>
      <c r="O19" s="30" t="s">
        <v>309</v>
      </c>
      <c r="P19" s="41">
        <v>53356.5</v>
      </c>
      <c r="Q19" s="42"/>
      <c r="R19" s="36" t="s">
        <v>145</v>
      </c>
      <c r="S19" s="46" t="s">
        <v>145</v>
      </c>
    </row>
    <row r="20" spans="2:21" ht="37.950000000000003" customHeight="1">
      <c r="B20" s="28" t="s">
        <v>218</v>
      </c>
      <c r="C20" s="30" t="s">
        <v>256</v>
      </c>
      <c r="D20" s="29" t="s">
        <v>134</v>
      </c>
      <c r="E20" s="29" t="s">
        <v>17</v>
      </c>
      <c r="F20" s="29" t="s">
        <v>81</v>
      </c>
      <c r="G20" s="29" t="s">
        <v>28</v>
      </c>
      <c r="H20" s="29">
        <v>205</v>
      </c>
      <c r="I20" s="29" t="s">
        <v>329</v>
      </c>
      <c r="J20" s="29" t="s">
        <v>80</v>
      </c>
      <c r="K20" s="29" t="s">
        <v>58</v>
      </c>
      <c r="L20" s="29" t="s">
        <v>129</v>
      </c>
      <c r="M20" s="29" t="s">
        <v>56</v>
      </c>
      <c r="N20" s="29" t="s">
        <v>52</v>
      </c>
      <c r="O20" s="30" t="s">
        <v>279</v>
      </c>
      <c r="P20" s="41">
        <f>945774/7.5345</f>
        <v>125525.78140553454</v>
      </c>
      <c r="Q20" s="42"/>
      <c r="R20" s="36" t="s">
        <v>145</v>
      </c>
      <c r="S20" s="46" t="s">
        <v>145</v>
      </c>
    </row>
    <row r="21" spans="2:21" ht="37.950000000000003" customHeight="1">
      <c r="B21" s="28" t="s">
        <v>2</v>
      </c>
      <c r="C21" s="114" t="s">
        <v>320</v>
      </c>
      <c r="D21" s="112" t="s">
        <v>312</v>
      </c>
      <c r="E21" s="112" t="s">
        <v>313</v>
      </c>
      <c r="F21" s="30" t="s">
        <v>314</v>
      </c>
      <c r="G21" s="43" t="s">
        <v>301</v>
      </c>
      <c r="H21" s="43" t="s">
        <v>315</v>
      </c>
      <c r="I21" s="43" t="s">
        <v>330</v>
      </c>
      <c r="J21" s="29" t="s">
        <v>311</v>
      </c>
      <c r="K21" s="43" t="s">
        <v>63</v>
      </c>
      <c r="L21" s="43" t="s">
        <v>129</v>
      </c>
      <c r="M21" s="43" t="s">
        <v>66</v>
      </c>
      <c r="N21" s="43" t="s">
        <v>308</v>
      </c>
      <c r="O21" s="43" t="s">
        <v>316</v>
      </c>
      <c r="P21" s="41">
        <v>11299</v>
      </c>
      <c r="Q21" s="42"/>
      <c r="R21" s="36" t="s">
        <v>145</v>
      </c>
      <c r="S21" s="46" t="s">
        <v>145</v>
      </c>
    </row>
    <row r="22" spans="2:21" ht="37.950000000000003" customHeight="1">
      <c r="B22" s="28" t="s">
        <v>3</v>
      </c>
      <c r="C22" s="30" t="s">
        <v>257</v>
      </c>
      <c r="D22" s="29" t="s">
        <v>134</v>
      </c>
      <c r="E22" s="29" t="s">
        <v>19</v>
      </c>
      <c r="F22" s="29" t="s">
        <v>79</v>
      </c>
      <c r="G22" s="29" t="s">
        <v>22</v>
      </c>
      <c r="H22" s="29">
        <v>141</v>
      </c>
      <c r="I22" s="29" t="s">
        <v>152</v>
      </c>
      <c r="J22" s="29">
        <v>860000570</v>
      </c>
      <c r="K22" s="29" t="s">
        <v>58</v>
      </c>
      <c r="L22" s="29" t="s">
        <v>129</v>
      </c>
      <c r="M22" s="29" t="s">
        <v>56</v>
      </c>
      <c r="N22" s="29" t="s">
        <v>33</v>
      </c>
      <c r="O22" s="30" t="s">
        <v>281</v>
      </c>
      <c r="P22" s="79">
        <f>351434/7.5345</f>
        <v>46643.307452385692</v>
      </c>
      <c r="Q22" s="40"/>
      <c r="R22" s="38"/>
      <c r="S22" s="127"/>
    </row>
    <row r="23" spans="2:21" ht="37.950000000000003" customHeight="1">
      <c r="B23" s="28" t="s">
        <v>4</v>
      </c>
      <c r="C23" s="29" t="s">
        <v>239</v>
      </c>
      <c r="D23" s="29" t="s">
        <v>127</v>
      </c>
      <c r="E23" s="29" t="s">
        <v>231</v>
      </c>
      <c r="F23" s="120" t="s">
        <v>232</v>
      </c>
      <c r="G23" s="29" t="s">
        <v>233</v>
      </c>
      <c r="H23" s="29">
        <v>95</v>
      </c>
      <c r="I23" s="29" t="s">
        <v>258</v>
      </c>
      <c r="J23" s="29" t="s">
        <v>234</v>
      </c>
      <c r="K23" s="29" t="s">
        <v>60</v>
      </c>
      <c r="L23" s="29" t="s">
        <v>129</v>
      </c>
      <c r="M23" s="29" t="s">
        <v>66</v>
      </c>
      <c r="N23" s="29" t="s">
        <v>235</v>
      </c>
      <c r="O23" s="30" t="s">
        <v>282</v>
      </c>
      <c r="P23" s="79">
        <v>25241.98</v>
      </c>
      <c r="Q23" s="40"/>
      <c r="R23" s="36" t="s">
        <v>145</v>
      </c>
      <c r="S23" s="46" t="s">
        <v>145</v>
      </c>
    </row>
    <row r="24" spans="2:21" ht="37.950000000000003" customHeight="1">
      <c r="B24" s="28" t="s">
        <v>5</v>
      </c>
      <c r="C24" s="118" t="s">
        <v>240</v>
      </c>
      <c r="D24" s="29" t="s">
        <v>127</v>
      </c>
      <c r="E24" s="29" t="s">
        <v>37</v>
      </c>
      <c r="F24" s="122" t="s">
        <v>103</v>
      </c>
      <c r="G24" s="29" t="s">
        <v>41</v>
      </c>
      <c r="H24" s="29">
        <v>96</v>
      </c>
      <c r="I24" s="29" t="s">
        <v>151</v>
      </c>
      <c r="J24" s="29" t="s">
        <v>102</v>
      </c>
      <c r="K24" s="29" t="s">
        <v>60</v>
      </c>
      <c r="L24" s="29" t="s">
        <v>126</v>
      </c>
      <c r="M24" s="29" t="s">
        <v>66</v>
      </c>
      <c r="N24" s="29" t="s">
        <v>101</v>
      </c>
      <c r="O24" s="30" t="s">
        <v>260</v>
      </c>
      <c r="P24" s="102">
        <v>30442.07</v>
      </c>
      <c r="Q24" s="40"/>
      <c r="R24" s="36" t="s">
        <v>145</v>
      </c>
      <c r="S24" s="46" t="s">
        <v>145</v>
      </c>
    </row>
    <row r="25" spans="2:21" ht="37.950000000000003" customHeight="1">
      <c r="B25" s="28" t="s">
        <v>6</v>
      </c>
      <c r="C25" s="30" t="s">
        <v>252</v>
      </c>
      <c r="D25" s="29" t="s">
        <v>134</v>
      </c>
      <c r="E25" s="29" t="s">
        <v>17</v>
      </c>
      <c r="F25" s="29" t="s">
        <v>98</v>
      </c>
      <c r="G25" s="29" t="s">
        <v>20</v>
      </c>
      <c r="H25" s="29">
        <v>300</v>
      </c>
      <c r="I25" s="29" t="s">
        <v>331</v>
      </c>
      <c r="J25" s="29" t="s">
        <v>99</v>
      </c>
      <c r="K25" s="29" t="s">
        <v>58</v>
      </c>
      <c r="L25" s="29" t="s">
        <v>129</v>
      </c>
      <c r="M25" s="29" t="s">
        <v>56</v>
      </c>
      <c r="N25" s="29" t="s">
        <v>35</v>
      </c>
      <c r="O25" s="30" t="s">
        <v>286</v>
      </c>
      <c r="P25" s="41">
        <f>5771981/7.5345</f>
        <v>766073.52843586169</v>
      </c>
      <c r="Q25" s="42"/>
      <c r="R25" s="126"/>
      <c r="S25" s="129"/>
    </row>
    <row r="26" spans="2:21" ht="37.950000000000003" customHeight="1">
      <c r="B26" s="28" t="s">
        <v>7</v>
      </c>
      <c r="C26" s="30" t="s">
        <v>253</v>
      </c>
      <c r="D26" s="29" t="s">
        <v>134</v>
      </c>
      <c r="E26" s="29" t="s">
        <v>17</v>
      </c>
      <c r="F26" s="29" t="s">
        <v>87</v>
      </c>
      <c r="G26" s="29" t="s">
        <v>27</v>
      </c>
      <c r="H26" s="29">
        <v>205</v>
      </c>
      <c r="I26" s="29" t="s">
        <v>332</v>
      </c>
      <c r="J26" s="29" t="s">
        <v>86</v>
      </c>
      <c r="K26" s="29" t="s">
        <v>58</v>
      </c>
      <c r="L26" s="29" t="s">
        <v>129</v>
      </c>
      <c r="M26" s="29" t="s">
        <v>82</v>
      </c>
      <c r="N26" s="29" t="s">
        <v>137</v>
      </c>
      <c r="O26" s="73" t="s">
        <v>286</v>
      </c>
      <c r="P26" s="41">
        <f>4918194/7.5345</f>
        <v>652756.52000796329</v>
      </c>
      <c r="Q26" s="42"/>
      <c r="R26" s="80" t="s">
        <v>145</v>
      </c>
      <c r="S26" s="81" t="s">
        <v>145</v>
      </c>
    </row>
    <row r="27" spans="2:21" ht="37.950000000000003" customHeight="1">
      <c r="B27" s="28" t="s">
        <v>8</v>
      </c>
      <c r="C27" s="104" t="s">
        <v>321</v>
      </c>
      <c r="D27" s="119" t="s">
        <v>127</v>
      </c>
      <c r="E27" s="105" t="s">
        <v>297</v>
      </c>
      <c r="F27" s="105" t="s">
        <v>298</v>
      </c>
      <c r="G27" s="105" t="s">
        <v>233</v>
      </c>
      <c r="H27" s="105">
        <v>110</v>
      </c>
      <c r="I27" s="105" t="s">
        <v>150</v>
      </c>
      <c r="J27" s="105" t="s">
        <v>294</v>
      </c>
      <c r="K27" s="105" t="s">
        <v>60</v>
      </c>
      <c r="L27" s="105" t="s">
        <v>126</v>
      </c>
      <c r="M27" s="105" t="s">
        <v>66</v>
      </c>
      <c r="N27" s="105" t="s">
        <v>295</v>
      </c>
      <c r="O27" s="106" t="s">
        <v>296</v>
      </c>
      <c r="P27" s="107">
        <v>43247.79</v>
      </c>
      <c r="Q27" s="108"/>
      <c r="R27" s="36" t="s">
        <v>145</v>
      </c>
      <c r="S27" s="128" t="s">
        <v>145</v>
      </c>
      <c r="U27" s="77"/>
    </row>
    <row r="28" spans="2:21" ht="37.950000000000003" customHeight="1" thickBot="1">
      <c r="B28" s="31" t="s">
        <v>9</v>
      </c>
      <c r="C28" s="75" t="s">
        <v>207</v>
      </c>
      <c r="D28" s="32" t="s">
        <v>127</v>
      </c>
      <c r="E28" s="75" t="s">
        <v>17</v>
      </c>
      <c r="F28" s="121" t="s">
        <v>209</v>
      </c>
      <c r="G28" s="75" t="s">
        <v>210</v>
      </c>
      <c r="H28" s="32">
        <v>81</v>
      </c>
      <c r="I28" s="32" t="s">
        <v>236</v>
      </c>
      <c r="J28" s="32" t="s">
        <v>211</v>
      </c>
      <c r="K28" s="32" t="s">
        <v>60</v>
      </c>
      <c r="L28" s="32" t="s">
        <v>129</v>
      </c>
      <c r="M28" s="32" t="s">
        <v>66</v>
      </c>
      <c r="N28" s="32" t="s">
        <v>213</v>
      </c>
      <c r="O28" s="68" t="s">
        <v>287</v>
      </c>
      <c r="P28" s="123">
        <v>30722.52</v>
      </c>
      <c r="Q28" s="125"/>
      <c r="R28" s="45" t="s">
        <v>145</v>
      </c>
      <c r="S28" s="47" t="s">
        <v>145</v>
      </c>
    </row>
    <row r="29" spans="2:21" ht="10.050000000000001" customHeight="1" thickTop="1"/>
    <row r="30" spans="2:21" ht="15" customHeight="1">
      <c r="B30" s="148" t="s">
        <v>166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</row>
    <row r="31" spans="2:21" ht="15.6" customHeight="1">
      <c r="B31" s="149" t="s">
        <v>168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</row>
    <row r="32" spans="2:21">
      <c r="B32" s="148" t="s">
        <v>167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</row>
    <row r="33" spans="2:2">
      <c r="B33" s="100" t="s">
        <v>259</v>
      </c>
    </row>
  </sheetData>
  <sortState ref="B12:S28">
    <sortCondition ref="O12:O28"/>
  </sortState>
  <mergeCells count="4">
    <mergeCell ref="B32:S32"/>
    <mergeCell ref="B31:S31"/>
    <mergeCell ref="B30:S30"/>
    <mergeCell ref="B9:S9"/>
  </mergeCells>
  <phoneticPr fontId="20" type="noConversion"/>
  <pageMargins left="3.937007874015748E-2" right="3.937007874015748E-2" top="0.35433070866141736" bottom="0.15748031496062992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9"/>
  <sheetViews>
    <sheetView workbookViewId="0">
      <selection activeCell="Q12" sqref="Q12"/>
    </sheetView>
  </sheetViews>
  <sheetFormatPr defaultRowHeight="15.6"/>
  <cols>
    <col min="1" max="1" width="0.88671875" style="1" customWidth="1"/>
    <col min="2" max="2" width="3.109375" style="1" customWidth="1"/>
    <col min="3" max="3" width="9.109375" style="1" customWidth="1"/>
    <col min="4" max="4" width="7.33203125" style="1" customWidth="1"/>
    <col min="5" max="5" width="13.44140625" style="1" customWidth="1"/>
    <col min="6" max="6" width="5.6640625" style="1" customWidth="1"/>
    <col min="7" max="7" width="14" style="1" customWidth="1"/>
    <col min="8" max="8" width="7.21875" style="1" customWidth="1"/>
    <col min="9" max="9" width="8.21875" style="1" customWidth="1"/>
    <col min="10" max="10" width="9.109375" style="1" customWidth="1"/>
    <col min="11" max="11" width="12" style="1" customWidth="1"/>
    <col min="12" max="12" width="10.21875" style="1" customWidth="1"/>
    <col min="13" max="13" width="6.88671875" style="1" customWidth="1"/>
    <col min="14" max="14" width="10.109375" style="1" customWidth="1"/>
    <col min="15" max="15" width="13.5546875" style="1" customWidth="1"/>
    <col min="16" max="17" width="19.6640625" style="1" customWidth="1"/>
    <col min="18" max="16384" width="8.88671875" style="1"/>
  </cols>
  <sheetData>
    <row r="1" spans="2:16" ht="6" customHeight="1"/>
    <row r="7" spans="2:16" ht="6" customHeight="1"/>
    <row r="8" spans="2:16">
      <c r="B8" s="3"/>
      <c r="C8" s="3" t="s">
        <v>203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6"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6" ht="15.6" customHeight="1">
      <c r="B10" s="150" t="s">
        <v>120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2:16" ht="6" customHeight="1" thickBot="1"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6" ht="34.950000000000003" customHeight="1" thickTop="1" thickBot="1">
      <c r="B12" s="7" t="s">
        <v>49</v>
      </c>
      <c r="C12" s="8" t="s">
        <v>14</v>
      </c>
      <c r="D12" s="8" t="s">
        <v>16</v>
      </c>
      <c r="E12" s="8" t="s">
        <v>18</v>
      </c>
      <c r="F12" s="8" t="s">
        <v>21</v>
      </c>
      <c r="G12" s="8" t="s">
        <v>54</v>
      </c>
      <c r="H12" s="8" t="s">
        <v>125</v>
      </c>
      <c r="I12" s="8" t="s">
        <v>124</v>
      </c>
      <c r="J12" s="8" t="s">
        <v>59</v>
      </c>
      <c r="K12" s="8" t="s">
        <v>1</v>
      </c>
      <c r="L12" s="8" t="s">
        <v>23</v>
      </c>
      <c r="M12" s="8" t="s">
        <v>13</v>
      </c>
      <c r="N12" s="8" t="s">
        <v>119</v>
      </c>
      <c r="O12" s="11" t="s">
        <v>123</v>
      </c>
    </row>
    <row r="13" spans="2:16" ht="30" customHeight="1" thickTop="1">
      <c r="B13" s="12">
        <v>1</v>
      </c>
      <c r="C13" s="13" t="s">
        <v>117</v>
      </c>
      <c r="D13" s="13" t="s">
        <v>46</v>
      </c>
      <c r="E13" s="13" t="s">
        <v>71</v>
      </c>
      <c r="F13" s="13" t="s">
        <v>43</v>
      </c>
      <c r="G13" s="13">
        <v>7701</v>
      </c>
      <c r="H13" s="13" t="s">
        <v>150</v>
      </c>
      <c r="I13" s="13">
        <v>6</v>
      </c>
      <c r="J13" s="13" t="s">
        <v>150</v>
      </c>
      <c r="K13" s="13" t="s">
        <v>150</v>
      </c>
      <c r="L13" s="13" t="s">
        <v>66</v>
      </c>
      <c r="M13" s="13" t="s">
        <v>46</v>
      </c>
      <c r="N13" s="34" t="s">
        <v>284</v>
      </c>
      <c r="O13" s="22"/>
      <c r="P13" s="6"/>
    </row>
    <row r="14" spans="2:16" ht="30" customHeight="1">
      <c r="B14" s="14"/>
      <c r="C14" s="15" t="s">
        <v>72</v>
      </c>
      <c r="D14" s="15" t="s">
        <v>73</v>
      </c>
      <c r="E14" s="15" t="s">
        <v>74</v>
      </c>
      <c r="F14" s="15"/>
      <c r="G14" s="15" t="s">
        <v>75</v>
      </c>
      <c r="H14" s="13">
        <v>66.239999999999995</v>
      </c>
      <c r="I14" s="15" t="s">
        <v>150</v>
      </c>
      <c r="J14" s="15" t="s">
        <v>150</v>
      </c>
      <c r="K14" s="15" t="s">
        <v>150</v>
      </c>
      <c r="L14" s="13"/>
      <c r="M14" s="15"/>
      <c r="N14" s="35"/>
      <c r="O14" s="16"/>
      <c r="P14" s="6"/>
    </row>
    <row r="15" spans="2:16" ht="30" customHeight="1">
      <c r="B15" s="14">
        <v>2</v>
      </c>
      <c r="C15" s="15" t="s">
        <v>47</v>
      </c>
      <c r="D15" s="15" t="s">
        <v>46</v>
      </c>
      <c r="E15" s="15" t="s">
        <v>107</v>
      </c>
      <c r="F15" s="15" t="s">
        <v>24</v>
      </c>
      <c r="G15" s="15" t="s">
        <v>106</v>
      </c>
      <c r="H15" s="15" t="s">
        <v>150</v>
      </c>
      <c r="I15" s="15">
        <v>9</v>
      </c>
      <c r="J15" s="15" t="s">
        <v>150</v>
      </c>
      <c r="K15" s="15" t="s">
        <v>150</v>
      </c>
      <c r="L15" s="15" t="s">
        <v>53</v>
      </c>
      <c r="M15" s="15" t="s">
        <v>46</v>
      </c>
      <c r="N15" s="35" t="s">
        <v>285</v>
      </c>
      <c r="O15" s="23"/>
      <c r="P15" s="6"/>
    </row>
    <row r="16" spans="2:16" ht="30" customHeight="1" thickBot="1">
      <c r="B16" s="17"/>
      <c r="C16" s="18" t="s">
        <v>72</v>
      </c>
      <c r="D16" s="18" t="s">
        <v>108</v>
      </c>
      <c r="E16" s="18" t="s">
        <v>109</v>
      </c>
      <c r="F16" s="18"/>
      <c r="G16" s="18" t="s">
        <v>110</v>
      </c>
      <c r="H16" s="21">
        <v>22.1</v>
      </c>
      <c r="I16" s="18" t="s">
        <v>150</v>
      </c>
      <c r="J16" s="18" t="s">
        <v>150</v>
      </c>
      <c r="K16" s="18" t="s">
        <v>150</v>
      </c>
      <c r="L16" s="18"/>
      <c r="M16" s="18"/>
      <c r="N16" s="19"/>
      <c r="O16" s="20"/>
      <c r="P16" s="6"/>
    </row>
    <row r="17" spans="2:17" ht="16.2" thickTop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7">
      <c r="B18" s="152" t="s">
        <v>334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6"/>
    </row>
    <row r="19" spans="2:17">
      <c r="B19" s="146" t="s">
        <v>335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01"/>
    </row>
  </sheetData>
  <mergeCells count="3">
    <mergeCell ref="B10:N10"/>
    <mergeCell ref="B18:O18"/>
    <mergeCell ref="B19:P19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workbookViewId="0">
      <selection activeCell="Q13" sqref="Q13"/>
    </sheetView>
  </sheetViews>
  <sheetFormatPr defaultRowHeight="15.6"/>
  <cols>
    <col min="1" max="1" width="0.88671875" style="1" customWidth="1"/>
    <col min="2" max="2" width="3.6640625" style="1" customWidth="1"/>
    <col min="3" max="3" width="7.77734375" style="1" customWidth="1"/>
    <col min="4" max="4" width="8.21875" style="1" customWidth="1"/>
    <col min="5" max="5" width="16.88671875" style="1" customWidth="1"/>
    <col min="6" max="6" width="6.109375" style="1" customWidth="1"/>
    <col min="7" max="7" width="13" style="1" customWidth="1"/>
    <col min="8" max="8" width="7.77734375" style="1" customWidth="1"/>
    <col min="9" max="9" width="8.5546875" style="1" customWidth="1"/>
    <col min="10" max="10" width="7.88671875" style="1" customWidth="1"/>
    <col min="11" max="11" width="12" style="1" customWidth="1"/>
    <col min="12" max="12" width="7" style="1" customWidth="1"/>
    <col min="13" max="13" width="10.33203125" style="1" customWidth="1"/>
    <col min="14" max="14" width="9" style="1" customWidth="1"/>
    <col min="15" max="15" width="10" style="1" customWidth="1"/>
    <col min="16" max="16" width="13.77734375" style="1" customWidth="1"/>
    <col min="17" max="17" width="19" style="1" customWidth="1"/>
    <col min="18" max="16384" width="8.88671875" style="1"/>
  </cols>
  <sheetData>
    <row r="1" spans="2:16" ht="6" customHeight="1"/>
    <row r="7" spans="2:16" ht="6" customHeight="1"/>
    <row r="8" spans="2:16">
      <c r="B8" s="3"/>
      <c r="C8" s="3" t="s">
        <v>203</v>
      </c>
      <c r="D8" s="4"/>
      <c r="E8" s="4"/>
      <c r="F8" s="4"/>
      <c r="G8" s="4"/>
      <c r="H8" s="4"/>
      <c r="I8" s="4"/>
      <c r="J8" s="4"/>
      <c r="K8" s="4"/>
      <c r="L8" s="4"/>
    </row>
    <row r="9" spans="2:16">
      <c r="B9" s="3"/>
      <c r="C9" s="3"/>
      <c r="D9" s="4"/>
      <c r="E9" s="4"/>
      <c r="F9" s="4"/>
      <c r="G9" s="4"/>
      <c r="H9" s="4"/>
      <c r="I9" s="4"/>
      <c r="J9" s="4"/>
      <c r="K9" s="4"/>
      <c r="L9" s="4"/>
    </row>
    <row r="10" spans="2:16" ht="15.6" customHeight="1">
      <c r="B10" s="154" t="s">
        <v>140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49"/>
    </row>
    <row r="11" spans="2:16" ht="6" customHeight="1" thickBot="1"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</row>
    <row r="12" spans="2:16" ht="34.950000000000003" customHeight="1" thickTop="1" thickBot="1">
      <c r="B12" s="9" t="s">
        <v>49</v>
      </c>
      <c r="C12" s="8" t="s">
        <v>14</v>
      </c>
      <c r="D12" s="8" t="s">
        <v>16</v>
      </c>
      <c r="E12" s="8" t="s">
        <v>18</v>
      </c>
      <c r="F12" s="8" t="s">
        <v>21</v>
      </c>
      <c r="G12" s="8" t="s">
        <v>54</v>
      </c>
      <c r="H12" s="8" t="s">
        <v>125</v>
      </c>
      <c r="I12" s="8" t="s">
        <v>59</v>
      </c>
      <c r="J12" s="8" t="s">
        <v>1</v>
      </c>
      <c r="K12" s="8" t="s">
        <v>23</v>
      </c>
      <c r="L12" s="8" t="s">
        <v>13</v>
      </c>
      <c r="M12" s="8" t="s">
        <v>121</v>
      </c>
      <c r="N12" s="10" t="s">
        <v>238</v>
      </c>
      <c r="O12" s="86" t="s">
        <v>119</v>
      </c>
      <c r="P12" s="11" t="s">
        <v>122</v>
      </c>
    </row>
    <row r="13" spans="2:16" ht="30" customHeight="1" thickTop="1">
      <c r="B13" s="97"/>
      <c r="C13" s="27" t="s">
        <v>47</v>
      </c>
      <c r="D13" s="27" t="s">
        <v>46</v>
      </c>
      <c r="E13" s="27" t="s">
        <v>107</v>
      </c>
      <c r="F13" s="27" t="s">
        <v>24</v>
      </c>
      <c r="G13" s="27" t="s">
        <v>106</v>
      </c>
      <c r="H13" s="27" t="s">
        <v>150</v>
      </c>
      <c r="I13" s="27" t="s">
        <v>150</v>
      </c>
      <c r="J13" s="27" t="s">
        <v>150</v>
      </c>
      <c r="K13" s="27" t="s">
        <v>53</v>
      </c>
      <c r="L13" s="27" t="s">
        <v>46</v>
      </c>
      <c r="M13" s="92">
        <v>1820</v>
      </c>
      <c r="N13" s="83"/>
      <c r="O13" s="89"/>
      <c r="P13" s="90"/>
    </row>
    <row r="14" spans="2:16" ht="30" customHeight="1">
      <c r="B14" s="98" t="s">
        <v>160</v>
      </c>
      <c r="C14" s="29" t="s">
        <v>72</v>
      </c>
      <c r="D14" s="29" t="s">
        <v>108</v>
      </c>
      <c r="E14" s="29" t="s">
        <v>109</v>
      </c>
      <c r="F14" s="29"/>
      <c r="G14" s="29" t="s">
        <v>110</v>
      </c>
      <c r="H14" s="93">
        <v>22.1</v>
      </c>
      <c r="I14" s="29" t="s">
        <v>150</v>
      </c>
      <c r="J14" s="29" t="s">
        <v>150</v>
      </c>
      <c r="K14" s="29"/>
      <c r="L14" s="29"/>
      <c r="M14" s="94">
        <v>1930</v>
      </c>
      <c r="N14" s="84">
        <v>4000</v>
      </c>
      <c r="O14" s="87" t="s">
        <v>322</v>
      </c>
      <c r="P14" s="82"/>
    </row>
    <row r="15" spans="2:16" ht="30" customHeight="1" thickBot="1">
      <c r="B15" s="99"/>
      <c r="C15" s="32" t="s">
        <v>237</v>
      </c>
      <c r="D15" s="32"/>
      <c r="E15" s="32"/>
      <c r="F15" s="32"/>
      <c r="G15" s="32"/>
      <c r="H15" s="95"/>
      <c r="I15" s="32"/>
      <c r="J15" s="32"/>
      <c r="K15" s="32"/>
      <c r="L15" s="32"/>
      <c r="M15" s="96">
        <v>250</v>
      </c>
      <c r="N15" s="85"/>
      <c r="O15" s="88"/>
      <c r="P15" s="91"/>
    </row>
    <row r="16" spans="2:16" ht="10.050000000000001" customHeight="1" thickTop="1"/>
    <row r="17" spans="2:18">
      <c r="B17" s="148" t="s">
        <v>283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48"/>
      <c r="R17" s="5"/>
    </row>
  </sheetData>
  <mergeCells count="2">
    <mergeCell ref="B10:N10"/>
    <mergeCell ref="B17:N17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6.2. Ukupno za vozila i plovila</vt:lpstr>
      <vt:lpstr>6.2.1. Vozila-osiguranje od AO </vt:lpstr>
      <vt:lpstr>6.2.2. Vozila-Kasko osiguranje</vt:lpstr>
      <vt:lpstr>6.2.3. Plovila-obvezno osigur.</vt:lpstr>
      <vt:lpstr>6.2.4. Plovila-Kasko osiguranje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Branka</cp:lastModifiedBy>
  <cp:lastPrinted>2025-03-19T15:16:29Z</cp:lastPrinted>
  <dcterms:created xsi:type="dcterms:W3CDTF">2015-06-05T18:19:34Z</dcterms:created>
  <dcterms:modified xsi:type="dcterms:W3CDTF">2025-03-19T15:16:51Z</dcterms:modified>
</cp:coreProperties>
</file>